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Dependency Map" sheetId="2" state="visible" r:id="rId4"/>
    <sheet name="Validation Rules" sheetId="3" state="visible" r:id="rId5"/>
    <sheet name="Readiness Scorecard" sheetId="4" state="visible" r:id="rId6"/>
    <sheet name="Mock Load Trend" sheetId="5" state="visible" r:id="rId7"/>
  </sheets>
  <definedNames>
    <definedName function="false" hidden="true" localSheetId="1" name="_xlnm._FilterDatabase" vbProcedure="false">'Dependency Map'!$A$5:$G$21</definedName>
    <definedName function="false" hidden="true" localSheetId="3" name="_xlnm._FilterDatabase" vbProcedure="false">'Readiness Scorecard'!$A$5:$J$20</definedName>
    <definedName function="false" hidden="true" localSheetId="2" name="_xlnm._FilterDatabase" vbProcedure="false">'Validation Rules'!$A$5:$K$20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<sst xmlns="http://schemas.openxmlformats.org/spreadsheetml/2006/main" count="186" uniqueCount="115">
  <si>
    <t xml:space="preserve">S/4HANA Master Data Readiness Scorecard</t>
  </si>
  <si>
    <t xml:space="preserve">Companion to the Taksh Solutions article “Master Data Readiness: The Dependencies That Make or Break an S/4HANA Go-Live”</t>
  </si>
  <si>
    <t xml:space="preserve">https://takshsolutions.com/s4hana-master-data-dependencies/</t>
  </si>
  <si>
    <t xml:space="preserve">Tab</t>
  </si>
  <si>
    <t xml:space="preserve">What it is for</t>
  </si>
  <si>
    <t xml:space="preserve">Dependency Map</t>
  </si>
  <si>
    <t xml:space="preserve">The manufacturing master data objects in load order, with what each depends on, its owner and load status. A row is flagged if it is loaded before a predecessor.</t>
  </si>
  <si>
    <t xml:space="preserve">Validation Rules</t>
  </si>
  <si>
    <t xml:space="preserve">Object-level and cross-object rules with records checked and failures; pass rate and pass/fail calculate against each rule's threshold.</t>
  </si>
  <si>
    <t xml:space="preserve">Readiness Scorecard</t>
  </si>
  <si>
    <t xml:space="preserve">Completeness, accuracy, cross-object checks and business sign-off per object and plant, rolled up to a Ready / At risk / Not ready status and an overall readiness percentage.</t>
  </si>
  <si>
    <t xml:space="preserve">Mock Load Trend</t>
  </si>
  <si>
    <t xml:space="preserve">Readiness % for each object across mock loads, so you can see whether quality is improving fast enough for the cutover date.</t>
  </si>
  <si>
    <t xml:space="preserve">How to use</t>
  </si>
  <si>
    <t xml:space="preserve">1) Confirm the object list and dependencies for your landscape.  2) Agree rules and thresholds with data owners.  3) Update after every mock load.  4) Use the scorecard as evidence in the go/no-go decision.</t>
  </si>
  <si>
    <t xml:space="preserve">Legend</t>
  </si>
  <si>
    <t xml:space="preserve">Yellow fill = input cell.  White cell = formula (do not overwrite).  Drop-down lists are provided where options are fixed.</t>
  </si>
  <si>
    <t xml:space="preserve">Please note</t>
  </si>
  <si>
    <t xml:space="preserve">A generic starting template, not a substitute for a programme-specific assessment. Adapt criteria, weights and thresholds to your landscape and governance. Provided as-is by Taksh Solutions LLC.</t>
  </si>
  <si>
    <t xml:space="preserve">Need help?</t>
  </si>
  <si>
    <t xml:space="preserve">Contact Taksh Solutions — info@takshsolutions.com · +1 208 918 1022 · takshsolutions.com/contact</t>
  </si>
  <si>
    <t xml:space="preserve">Load in sequence. 'Sequence check' flags any object marked Loaded while a predecessor is not.</t>
  </si>
  <si>
    <t xml:space="preserve">Yellow cells are inputs. White cells are formulas — don't overwrite them.</t>
  </si>
  <si>
    <t xml:space="preserve">Seq</t>
  </si>
  <si>
    <t xml:space="preserve">Object</t>
  </si>
  <si>
    <t xml:space="preserve">Depends on (Seq)</t>
  </si>
  <si>
    <t xml:space="preserve">Owner</t>
  </si>
  <si>
    <t xml:space="preserve">Load status</t>
  </si>
  <si>
    <t xml:space="preserve">Sequence check</t>
  </si>
  <si>
    <t xml:space="preserve">Notes</t>
  </si>
  <si>
    <t xml:space="preserve">Organisational structure (plants, storage locations, MRP areas)</t>
  </si>
  <si>
    <t xml:space="preserve">Not started</t>
  </si>
  <si>
    <t xml:space="preserve">Business partners (suppliers, customers)</t>
  </si>
  <si>
    <t xml:space="preserve">1</t>
  </si>
  <si>
    <t xml:space="preserve">Material master — basic data</t>
  </si>
  <si>
    <t xml:space="preserve">Material master — plant / MRP views</t>
  </si>
  <si>
    <t xml:space="preserve">3</t>
  </si>
  <si>
    <t xml:space="preserve">Bills of material</t>
  </si>
  <si>
    <t xml:space="preserve">4</t>
  </si>
  <si>
    <t xml:space="preserve">Work centres / resources</t>
  </si>
  <si>
    <t xml:space="preserve">Routings</t>
  </si>
  <si>
    <t xml:space="preserve">4,6</t>
  </si>
  <si>
    <t xml:space="preserve">Production versions</t>
  </si>
  <si>
    <t xml:space="preserve">5,7</t>
  </si>
  <si>
    <t xml:space="preserve">Planning data / PDS (if PP/DS)</t>
  </si>
  <si>
    <t xml:space="preserve">8</t>
  </si>
  <si>
    <t xml:space="preserve">Purchasing info records, contracts, source lists</t>
  </si>
  <si>
    <t xml:space="preserve">2,4</t>
  </si>
  <si>
    <t xml:space="preserve">Stock balances</t>
  </si>
  <si>
    <t xml:space="preserve">Open purchase / production / sales orders</t>
  </si>
  <si>
    <t xml:space="preserve">8,10,11</t>
  </si>
  <si>
    <t xml:space="preserve">Pass rate = 1 − failures ÷ records checked. Result is Pass when pass rate meets the threshold.</t>
  </si>
  <si>
    <t xml:space="preserve">Rule ID</t>
  </si>
  <si>
    <t xml:space="preserve">Rule type</t>
  </si>
  <si>
    <t xml:space="preserve">Rule</t>
  </si>
  <si>
    <t xml:space="preserve">Records checked</t>
  </si>
  <si>
    <t xml:space="preserve">Failures</t>
  </si>
  <si>
    <t xml:space="preserve">Pass rate</t>
  </si>
  <si>
    <t xml:space="preserve">Threshold</t>
  </si>
  <si>
    <t xml:space="preserve">Result</t>
  </si>
  <si>
    <t xml:space="preserve">R01</t>
  </si>
  <si>
    <t xml:space="preserve">Material master</t>
  </si>
  <si>
    <t xml:space="preserve">Object-level</t>
  </si>
  <si>
    <t xml:space="preserve">MRP type, lot size and procurement type populated for every plant material</t>
  </si>
  <si>
    <t xml:space="preserve">Example figures — replace with your mock load results</t>
  </si>
  <si>
    <t xml:space="preserve">R02</t>
  </si>
  <si>
    <t xml:space="preserve">Base unit of measure consistent with BOM and routing usage</t>
  </si>
  <si>
    <t xml:space="preserve">R03</t>
  </si>
  <si>
    <t xml:space="preserve">Cross-object</t>
  </si>
  <si>
    <t xml:space="preserve">Every BOM component exists as a material in the same plant</t>
  </si>
  <si>
    <t xml:space="preserve">R04</t>
  </si>
  <si>
    <t xml:space="preserve">Work centres</t>
  </si>
  <si>
    <t xml:space="preserve">Capacity, formulas and cost centre assigned</t>
  </si>
  <si>
    <t xml:space="preserve">R05</t>
  </si>
  <si>
    <t xml:space="preserve">Every operation references an active work centre</t>
  </si>
  <si>
    <t xml:space="preserve">R06</t>
  </si>
  <si>
    <t xml:space="preserve">Standard values present and plausible (no zero or extreme times)</t>
  </si>
  <si>
    <t xml:space="preserve">R07</t>
  </si>
  <si>
    <t xml:space="preserve">Each version references a released BOM and routing with valid dates</t>
  </si>
  <si>
    <t xml:space="preserve">R08</t>
  </si>
  <si>
    <t xml:space="preserve">Sources of supply</t>
  </si>
  <si>
    <t xml:space="preserve">Every purchased material has a valid source of supply</t>
  </si>
  <si>
    <t xml:space="preserve">R09</t>
  </si>
  <si>
    <t xml:space="preserve">Reconciliation</t>
  </si>
  <si>
    <t xml:space="preserve">Quantity and value agree with legacy within tolerance</t>
  </si>
  <si>
    <t xml:space="preserve">Rules passing</t>
  </si>
  <si>
    <t xml:space="preserve">Target</t>
  </si>
  <si>
    <t xml:space="preserve">Ready when completeness, accuracy and cross-object checks all meet target and the business owner has signed off.</t>
  </si>
  <si>
    <t xml:space="preserve">At-risk floor</t>
  </si>
  <si>
    <t xml:space="preserve">Plant</t>
  </si>
  <si>
    <t xml:space="preserve">Completeness %</t>
  </si>
  <si>
    <t xml:space="preserve">Accuracy %</t>
  </si>
  <si>
    <t xml:space="preserve">Cross-object checks %</t>
  </si>
  <si>
    <t xml:space="preserve">Business sign-off</t>
  </si>
  <si>
    <t xml:space="preserve">Lowest score</t>
  </si>
  <si>
    <t xml:space="preserve">Status</t>
  </si>
  <si>
    <t xml:space="preserve">Data owner</t>
  </si>
  <si>
    <t xml:space="preserve">1000</t>
  </si>
  <si>
    <t xml:space="preserve">No</t>
  </si>
  <si>
    <t xml:space="preserve">Example figures — replace with your results</t>
  </si>
  <si>
    <t xml:space="preserve">Planning data / PDS</t>
  </si>
  <si>
    <t xml:space="preserve">Open orders</t>
  </si>
  <si>
    <t xml:space="preserve">Objects assessed</t>
  </si>
  <si>
    <t xml:space="preserve">Ready</t>
  </si>
  <si>
    <t xml:space="preserve">At risk</t>
  </si>
  <si>
    <t xml:space="preserve">Not ready</t>
  </si>
  <si>
    <t xml:space="preserve">Overall readiness</t>
  </si>
  <si>
    <t xml:space="preserve">Enter the lowest score (or readiness %) per object after each mock. Trend compares the latest mock with the first.</t>
  </si>
  <si>
    <t xml:space="preserve">Mock 1</t>
  </si>
  <si>
    <t xml:space="preserve">Mock 2</t>
  </si>
  <si>
    <t xml:space="preserve">Mock 3</t>
  </si>
  <si>
    <t xml:space="preserve">Dress rehearsal</t>
  </si>
  <si>
    <t xml:space="preserve">Latest</t>
  </si>
  <si>
    <t xml:space="preserve">Change since Mock 1</t>
  </si>
  <si>
    <t xml:space="preserve">On track for target?</t>
  </si>
</sst>
</file>

<file path=xl/styles.xml><?xml version="1.0" encoding="utf-8"?>
<styleSheet xmlns="http://schemas.openxmlformats.org/spreadsheetml/2006/main">
  <numFmts count="6">
    <numFmt numFmtId="164" formatCode="General"/>
    <numFmt numFmtId="165" formatCode="#,##0"/>
    <numFmt numFmtId="166" formatCode="0.0%"/>
    <numFmt numFmtId="167" formatCode="0%"/>
    <numFmt numFmtId="168" formatCode="0"/>
    <numFmt numFmtId="169" formatCode="\+0%;\-0%;0%"/>
  </numFmts>
  <fonts count="14">
    <font>
      <sz val="11"/>
      <color theme="1"/>
      <name val="Calibri"/>
      <family val="2"/>
      <charset val="1"/>
    </font>
    <font>
      <sz val="10"/>
      <name val="Arial"/>
      <family val="0"/>
    </font>
    <font>
      <sz val="10"/>
      <name val="Arial"/>
      <family val="0"/>
    </font>
    <font>
      <sz val="10"/>
      <name val="Arial"/>
      <family val="0"/>
    </font>
    <font>
      <b val="true"/>
      <sz val="18"/>
      <color rgb="FF0B1B2E"/>
      <name val="Arial"/>
      <family val="0"/>
      <charset val="1"/>
    </font>
    <font>
      <i val="true"/>
      <sz val="10"/>
      <color rgb="FF5B6B7C"/>
      <name val="Arial"/>
      <family val="0"/>
      <charset val="1"/>
    </font>
    <font>
      <u val="single"/>
      <sz val="10"/>
      <color rgb="FFC2410C"/>
      <name val="Arial"/>
      <family val="0"/>
      <charset val="1"/>
    </font>
    <font>
      <b val="true"/>
      <sz val="10"/>
      <color rgb="FFFFFFFF"/>
      <name val="Arial"/>
      <family val="0"/>
      <charset val="1"/>
    </font>
    <font>
      <b val="true"/>
      <sz val="10"/>
      <color rgb="FF0B1B2E"/>
      <name val="Arial"/>
      <family val="0"/>
      <charset val="1"/>
    </font>
    <font>
      <sz val="10"/>
      <color rgb="FF1F2A37"/>
      <name val="Arial"/>
      <family val="0"/>
      <charset val="1"/>
    </font>
    <font>
      <b val="true"/>
      <sz val="16"/>
      <color rgb="FF0B1B2E"/>
      <name val="Arial"/>
      <family val="0"/>
      <charset val="1"/>
    </font>
    <font>
      <sz val="9"/>
      <color rgb="FF8A6100"/>
      <name val="Arial"/>
      <family val="0"/>
      <charset val="1"/>
    </font>
    <font>
      <sz val="10"/>
      <name val="Arial"/>
      <family val="0"/>
      <charset val="1"/>
    </font>
    <font>
      <b val="true"/>
      <sz val="10"/>
      <name val="Arial"/>
      <family val="0"/>
      <charset val="1"/>
    </font>
  </fonts>
  <fills count="4">
    <fill>
      <patternFill patternType="none"/>
    </fill>
    <fill>
      <patternFill patternType="gray125"/>
    </fill>
    <fill>
      <patternFill patternType="solid">
        <fgColor rgb="FF0B1B2E"/>
        <bgColor rgb="FF1F2A37"/>
      </patternFill>
    </fill>
    <fill>
      <patternFill patternType="solid">
        <fgColor rgb="FFFFF7E0"/>
        <bgColor rgb="FFFEF3C7"/>
      </patternFill>
    </fill>
  </fills>
  <borders count="2">
    <border diagonalUp="false" diagonalDown="false">
      <left/>
      <right/>
      <top/>
      <bottom/>
      <diagonal/>
    </border>
    <border diagonalUp="false" diagonalDown="false">
      <left style="thin">
        <color rgb="FFD5DDE6"/>
      </left>
      <right style="thin">
        <color rgb="FFD5DDE6"/>
      </right>
      <top style="thin">
        <color rgb="FFD5DDE6"/>
      </top>
      <bottom style="thin">
        <color rgb="FFD5DD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5" fontId="12" fillId="3" borderId="1" xfId="0" applyFont="true" applyBorder="true" applyAlignment="true" applyProtection="false">
      <alignment horizontal="general" vertical="top" textRotation="0" wrapText="true" indent="0" shrinkToFit="false"/>
      <protection locked="true" hidden="false"/>
    </xf>
    <xf numFmtId="166" fontId="12" fillId="0" borderId="1" xfId="0" applyFont="true" applyBorder="true" applyAlignment="true" applyProtection="false">
      <alignment horizontal="general" vertical="top" textRotation="0" wrapText="true" indent="0" shrinkToFit="false"/>
      <protection locked="true" hidden="false"/>
    </xf>
    <xf numFmtId="166" fontId="12" fillId="3"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7" fontId="13" fillId="3" borderId="1" xfId="0" applyFont="true" applyBorder="true" applyAlignment="false" applyProtection="false">
      <alignment horizontal="general" vertical="bottom" textRotation="0" wrapText="false" indent="0" shrinkToFit="false"/>
      <protection locked="true" hidden="false"/>
    </xf>
    <xf numFmtId="168" fontId="13" fillId="0" borderId="0" xfId="0" applyFont="true" applyBorder="false" applyAlignment="true" applyProtection="false">
      <alignment horizontal="left" vertical="bottom" textRotation="0" wrapText="false" indent="0" shrinkToFit="false"/>
      <protection locked="true" hidden="false"/>
    </xf>
    <xf numFmtId="167" fontId="13" fillId="0" borderId="0" xfId="0" applyFont="true" applyBorder="false" applyAlignment="true" applyProtection="false">
      <alignment horizontal="left" vertical="bottom" textRotation="0" wrapText="false" indent="0" shrinkToFit="false"/>
      <protection locked="true" hidden="false"/>
    </xf>
    <xf numFmtId="167" fontId="12" fillId="3" borderId="1" xfId="0" applyFont="true" applyBorder="true" applyAlignment="true" applyProtection="false">
      <alignment horizontal="general" vertical="top" textRotation="0" wrapText="true" indent="0" shrinkToFit="false"/>
      <protection locked="true" hidden="false"/>
    </xf>
    <xf numFmtId="167" fontId="12" fillId="0" borderId="1" xfId="0" applyFont="true" applyBorder="true" applyAlignment="true" applyProtection="false">
      <alignment horizontal="general" vertical="top" textRotation="0" wrapText="true" indent="0" shrinkToFit="false"/>
      <protection locked="true" hidden="false"/>
    </xf>
    <xf numFmtId="169" fontId="12"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B1B2E"/>
          <bgColor rgb="FF000000"/>
        </patternFill>
      </fill>
    </dxf>
    <dxf>
      <fill>
        <patternFill patternType="solid">
          <fgColor rgb="FFFFF7E0"/>
          <bgColor rgb="FF000000"/>
        </patternFill>
      </fill>
    </dxf>
    <dxf>
      <fill>
        <patternFill patternType="solid">
          <fgColor rgb="FFFFFFFF"/>
          <bgColor rgb="FF000000"/>
        </patternFill>
      </fill>
    </dxf>
    <dxf>
      <fill>
        <patternFill patternType="solid">
          <bgColor rgb="FF000000"/>
        </patternFill>
      </fill>
    </dxf>
    <dxf>
      <fill>
        <patternFill>
          <bgColor rgb="FFD1FAE5"/>
        </patternFill>
      </fill>
    </dxf>
    <dxf>
      <fill>
        <patternFill>
          <bgColor rgb="FFFEE2E2"/>
        </patternFill>
      </fill>
    </dxf>
    <dxf>
      <fill>
        <patternFill patternType="solid">
          <fgColor rgb="FFD1FAE5"/>
          <bgColor rgb="FF000000"/>
        </patternFill>
      </fill>
    </dxf>
    <dxf>
      <fill>
        <patternFill patternType="solid">
          <fgColor rgb="FFFEF3C7"/>
          <bgColor rgb="FF000000"/>
        </patternFill>
      </fill>
    </dxf>
    <dxf>
      <fill>
        <patternFill>
          <bgColor rgb="FFFEF3C7"/>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6100"/>
      <rgbColor rgb="FF800080"/>
      <rgbColor rgb="FF008080"/>
      <rgbColor rgb="FFC0C0C0"/>
      <rgbColor rgb="FF808080"/>
      <rgbColor rgb="FF9999FF"/>
      <rgbColor rgb="FF993366"/>
      <rgbColor rgb="FFFFF7E0"/>
      <rgbColor rgb="FFCCFFFF"/>
      <rgbColor rgb="FF660066"/>
      <rgbColor rgb="FFFF8080"/>
      <rgbColor rgb="FF0066CC"/>
      <rgbColor rgb="FFD5DDE6"/>
      <rgbColor rgb="FF000080"/>
      <rgbColor rgb="FFFF00FF"/>
      <rgbColor rgb="FFFFFF00"/>
      <rgbColor rgb="FF00FFFF"/>
      <rgbColor rgb="FF800080"/>
      <rgbColor rgb="FF800000"/>
      <rgbColor rgb="FF008080"/>
      <rgbColor rgb="FF0000FF"/>
      <rgbColor rgb="FF00CCFF"/>
      <rgbColor rgb="FFCCFFFF"/>
      <rgbColor rgb="FFD1FAE5"/>
      <rgbColor rgb="FFFEF3C7"/>
      <rgbColor rgb="FF99CCFF"/>
      <rgbColor rgb="FFFF99CC"/>
      <rgbColor rgb="FFCC99FF"/>
      <rgbColor rgb="FFFEE2E2"/>
      <rgbColor rgb="FF3366FF"/>
      <rgbColor rgb="FF33CCCC"/>
      <rgbColor rgb="FF99CC00"/>
      <rgbColor rgb="FFFFCC00"/>
      <rgbColor rgb="FFF7A823"/>
      <rgbColor rgb="FFFF6600"/>
      <rgbColor rgb="FF5B6B7C"/>
      <rgbColor rgb="FF969696"/>
      <rgbColor rgb="FF003366"/>
      <rgbColor rgb="FF339966"/>
      <rgbColor rgb="FF0B1B2E"/>
      <rgbColor rgb="FF333300"/>
      <rgbColor rgb="FFC2410C"/>
      <rgbColor rgb="FF993366"/>
      <rgbColor rgb="FF333399"/>
      <rgbColor rgb="FF1F2A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takshsolutions.com/s4hana-master-data-dependencies/"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1B2E"/>
    <pageSetUpPr fitToPage="true"/>
  </sheetPr>
  <dimension ref="A1:B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95"/>
  </cols>
  <sheetData>
    <row r="1" customFormat="false" ht="22.0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18" hidden="false" customHeight="true" outlineLevel="0" collapsed="false">
      <c r="A5" s="4" t="s">
        <v>3</v>
      </c>
      <c r="B5" s="5" t="s">
        <v>4</v>
      </c>
    </row>
    <row r="6" customFormat="false" ht="43.5" hidden="false" customHeight="true" outlineLevel="0" collapsed="false">
      <c r="A6" s="6" t="s">
        <v>5</v>
      </c>
      <c r="B6" s="7" t="s">
        <v>6</v>
      </c>
    </row>
    <row r="7" customFormat="false" ht="43.5" hidden="false" customHeight="true" outlineLevel="0" collapsed="false">
      <c r="A7" s="6" t="s">
        <v>7</v>
      </c>
      <c r="B7" s="7" t="s">
        <v>8</v>
      </c>
    </row>
    <row r="8" customFormat="false" ht="43.5" hidden="false" customHeight="true" outlineLevel="0" collapsed="false">
      <c r="A8" s="6" t="s">
        <v>9</v>
      </c>
      <c r="B8" s="7" t="s">
        <v>10</v>
      </c>
    </row>
    <row r="9" customFormat="false" ht="43.5" hidden="false" customHeight="true" outlineLevel="0" collapsed="false">
      <c r="A9" s="6" t="s">
        <v>11</v>
      </c>
      <c r="B9" s="7" t="s">
        <v>12</v>
      </c>
    </row>
    <row r="10" customFormat="false" ht="43.5" hidden="false" customHeight="true" outlineLevel="0" collapsed="false">
      <c r="A10" s="6" t="s">
        <v>13</v>
      </c>
      <c r="B10" s="7" t="s">
        <v>14</v>
      </c>
    </row>
    <row r="11" customFormat="false" ht="15" hidden="false" customHeight="true" outlineLevel="0" collapsed="false">
      <c r="A11" s="6"/>
      <c r="B11" s="7"/>
    </row>
    <row r="12" customFormat="false" ht="43.5" hidden="false" customHeight="true" outlineLevel="0" collapsed="false">
      <c r="A12" s="6" t="s">
        <v>15</v>
      </c>
      <c r="B12" s="7" t="s">
        <v>16</v>
      </c>
    </row>
    <row r="13" customFormat="false" ht="43.5" hidden="false" customHeight="true" outlineLevel="0" collapsed="false">
      <c r="A13" s="6" t="s">
        <v>17</v>
      </c>
      <c r="B13" s="7" t="s">
        <v>18</v>
      </c>
    </row>
    <row r="14" customFormat="false" ht="43.5" hidden="false" customHeight="true" outlineLevel="0" collapsed="false">
      <c r="A14" s="6" t="s">
        <v>19</v>
      </c>
      <c r="B14" s="7" t="s">
        <v>20</v>
      </c>
    </row>
  </sheetData>
  <hyperlinks>
    <hyperlink ref="A3" r:id="rId1" display="https://takshsolutions.com/s4hana-master-data-dependencies/"/>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7A823"/>
    <pageSetUpPr fitToPage="true"/>
  </sheetPr>
  <dimension ref="A1:G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0"/>
    <col collapsed="false" customWidth="true" hidden="false" outlineLevel="0" max="3" min="3" style="0" width="14"/>
    <col collapsed="false" customWidth="true" hidden="false" outlineLevel="0" max="4" min="4" style="0" width="18"/>
    <col collapsed="false" customWidth="true" hidden="false" outlineLevel="0" max="5" min="5" style="0" width="14"/>
    <col collapsed="false" customWidth="true" hidden="false" outlineLevel="0" max="6" min="6" style="0" width="18"/>
    <col collapsed="false" customWidth="true" hidden="false" outlineLevel="0" max="7" min="7" style="0" width="40"/>
  </cols>
  <sheetData>
    <row r="1" customFormat="false" ht="19.7" hidden="false" customHeight="false" outlineLevel="0" collapsed="false">
      <c r="A1" s="8" t="s">
        <v>5</v>
      </c>
    </row>
    <row r="2" customFormat="false" ht="15" hidden="false" customHeight="false" outlineLevel="0" collapsed="false">
      <c r="A2" s="2" t="s">
        <v>21</v>
      </c>
    </row>
    <row r="3" customFormat="false" ht="15" hidden="false" customHeight="false" outlineLevel="0" collapsed="false">
      <c r="A3" s="9" t="s">
        <v>22</v>
      </c>
    </row>
    <row r="5" customFormat="false" ht="33.75" hidden="false" customHeight="true" outlineLevel="0" collapsed="false">
      <c r="A5" s="10" t="s">
        <v>23</v>
      </c>
      <c r="B5" s="10" t="s">
        <v>24</v>
      </c>
      <c r="C5" s="10" t="s">
        <v>25</v>
      </c>
      <c r="D5" s="10" t="s">
        <v>26</v>
      </c>
      <c r="E5" s="10" t="s">
        <v>27</v>
      </c>
      <c r="F5" s="10" t="s">
        <v>28</v>
      </c>
      <c r="G5" s="10" t="s">
        <v>29</v>
      </c>
    </row>
    <row r="6" customFormat="false" ht="23.85" hidden="false" customHeight="false" outlineLevel="0" collapsed="false">
      <c r="A6" s="11" t="n">
        <v>1</v>
      </c>
      <c r="B6" s="11" t="s">
        <v>30</v>
      </c>
      <c r="C6" s="11"/>
      <c r="D6" s="11"/>
      <c r="E6" s="11" t="s">
        <v>31</v>
      </c>
      <c r="F6" s="12" t="str">
        <f aca="false">IF(E6&lt;&gt;"Loaded","",IF(IF(IFERROR(VALUE(LEFT(C6,FIND(",",C6&amp;",")-1)),0)=0,0,IF(IFERROR(INDEX($E$6:$E$21,MATCH(IFERROR(VALUE(LEFT(C6,FIND(",",C6&amp;",")-1)),0),$A$6:$A$21,0)),"")&lt;&gt;"Loaded",1,0))+IF(IFERROR(VALUE(LEFT(MID(C6&amp;",,",FIND(",",C6&amp;",")+1,99),FIND(",",MID(C6&amp;",,",FIND(",",C6&amp;",")+1,99))-1)),0)=0,0,IF(IFERROR(INDEX($E$6:$E$21,MATCH(IFERROR(VALUE(LEFT(MID(C6&amp;",,",FIND(",",C6&amp;",")+1,99),FIND(",",MID(C6&amp;",,",FIND(",",C6&amp;",")+1,99))-1)),0),$A$6:$A$21,0)),"")&lt;&gt;"Loaded",1,0))+IF(IFERROR(VALUE(LEFT(MID(MID(C6&amp;",,",FIND(",",C6&amp;",")+1,99),FIND(",",MID(C6&amp;",,",FIND(",",C6&amp;",")+1,99))+1,99),FIND(",",MID(MID(C6&amp;",,",FIND(",",C6&amp;",")+1,99),FIND(",",MID(C6&amp;",,",FIND(",",C6&amp;",")+1,99))+1,99)&amp;",")-1)),0)=0,0,IF(IFERROR(INDEX($E$6:$E$21,MATCH(IFERROR(VALUE(LEFT(MID(MID(C6&amp;",,",FIND(",",C6&amp;",")+1,99),FIND(",",MID(C6&amp;",,",FIND(",",C6&amp;",")+1,99))+1,99),FIND(",",MID(MID(C6&amp;",,",FIND(",",C6&amp;",")+1,99),FIND(",",MID(C6&amp;",,",FIND(",",C6&amp;",")+1,99))+1,99)&amp;",")-1)),0),$A$6:$A$21,0)),"")&lt;&gt;"Loaded",1,0))&gt;0,"Predecessor not loaded","OK"))</f>
        <v/>
      </c>
      <c r="G6" s="11"/>
    </row>
    <row r="7" customFormat="false" ht="15" hidden="false" customHeight="false" outlineLevel="0" collapsed="false">
      <c r="A7" s="11" t="n">
        <v>2</v>
      </c>
      <c r="B7" s="11" t="s">
        <v>32</v>
      </c>
      <c r="C7" s="11" t="s">
        <v>33</v>
      </c>
      <c r="D7" s="11"/>
      <c r="E7" s="11" t="s">
        <v>31</v>
      </c>
      <c r="F7" s="12" t="str">
        <f aca="false">IF(E7&lt;&gt;"Loaded","",IF(IF(IFERROR(VALUE(LEFT(C7,FIND(",",C7&amp;",")-1)),0)=0,0,IF(IFERROR(INDEX($E$6:$E$21,MATCH(IFERROR(VALUE(LEFT(C7,FIND(",",C7&amp;",")-1)),0),$A$6:$A$21,0)),"")&lt;&gt;"Loaded",1,0))+IF(IFERROR(VALUE(LEFT(MID(C7&amp;",,",FIND(",",C7&amp;",")+1,99),FIND(",",MID(C7&amp;",,",FIND(",",C7&amp;",")+1,99))-1)),0)=0,0,IF(IFERROR(INDEX($E$6:$E$21,MATCH(IFERROR(VALUE(LEFT(MID(C7&amp;",,",FIND(",",C7&amp;",")+1,99),FIND(",",MID(C7&amp;",,",FIND(",",C7&amp;",")+1,99))-1)),0),$A$6:$A$21,0)),"")&lt;&gt;"Loaded",1,0))+IF(IFERROR(VALUE(LEFT(MID(MID(C7&amp;",,",FIND(",",C7&amp;",")+1,99),FIND(",",MID(C7&amp;",,",FIND(",",C7&amp;",")+1,99))+1,99),FIND(",",MID(MID(C7&amp;",,",FIND(",",C7&amp;",")+1,99),FIND(",",MID(C7&amp;",,",FIND(",",C7&amp;",")+1,99))+1,99)&amp;",")-1)),0)=0,0,IF(IFERROR(INDEX($E$6:$E$21,MATCH(IFERROR(VALUE(LEFT(MID(MID(C7&amp;",,",FIND(",",C7&amp;",")+1,99),FIND(",",MID(C7&amp;",,",FIND(",",C7&amp;",")+1,99))+1,99),FIND(",",MID(MID(C7&amp;",,",FIND(",",C7&amp;",")+1,99),FIND(",",MID(C7&amp;",,",FIND(",",C7&amp;",")+1,99))+1,99)&amp;",")-1)),0),$A$6:$A$21,0)),"")&lt;&gt;"Loaded",1,0))&gt;0,"Predecessor not loaded","OK"))</f>
        <v/>
      </c>
      <c r="G7" s="11"/>
    </row>
    <row r="8" customFormat="false" ht="15" hidden="false" customHeight="false" outlineLevel="0" collapsed="false">
      <c r="A8" s="11" t="n">
        <v>3</v>
      </c>
      <c r="B8" s="11" t="s">
        <v>34</v>
      </c>
      <c r="C8" s="11" t="s">
        <v>33</v>
      </c>
      <c r="D8" s="11"/>
      <c r="E8" s="11" t="s">
        <v>31</v>
      </c>
      <c r="F8" s="12" t="str">
        <f aca="false">IF(E8&lt;&gt;"Loaded","",IF(IF(IFERROR(VALUE(LEFT(C8,FIND(",",C8&amp;",")-1)),0)=0,0,IF(IFERROR(INDEX($E$6:$E$21,MATCH(IFERROR(VALUE(LEFT(C8,FIND(",",C8&amp;",")-1)),0),$A$6:$A$21,0)),"")&lt;&gt;"Loaded",1,0))+IF(IFERROR(VALUE(LEFT(MID(C8&amp;",,",FIND(",",C8&amp;",")+1,99),FIND(",",MID(C8&amp;",,",FIND(",",C8&amp;",")+1,99))-1)),0)=0,0,IF(IFERROR(INDEX($E$6:$E$21,MATCH(IFERROR(VALUE(LEFT(MID(C8&amp;",,",FIND(",",C8&amp;",")+1,99),FIND(",",MID(C8&amp;",,",FIND(",",C8&amp;",")+1,99))-1)),0),$A$6:$A$21,0)),"")&lt;&gt;"Loaded",1,0))+IF(IFERROR(VALUE(LEFT(MID(MID(C8&amp;",,",FIND(",",C8&amp;",")+1,99),FIND(",",MID(C8&amp;",,",FIND(",",C8&amp;",")+1,99))+1,99),FIND(",",MID(MID(C8&amp;",,",FIND(",",C8&amp;",")+1,99),FIND(",",MID(C8&amp;",,",FIND(",",C8&amp;",")+1,99))+1,99)&amp;",")-1)),0)=0,0,IF(IFERROR(INDEX($E$6:$E$21,MATCH(IFERROR(VALUE(LEFT(MID(MID(C8&amp;",,",FIND(",",C8&amp;",")+1,99),FIND(",",MID(C8&amp;",,",FIND(",",C8&amp;",")+1,99))+1,99),FIND(",",MID(MID(C8&amp;",,",FIND(",",C8&amp;",")+1,99),FIND(",",MID(C8&amp;",,",FIND(",",C8&amp;",")+1,99))+1,99)&amp;",")-1)),0),$A$6:$A$21,0)),"")&lt;&gt;"Loaded",1,0))&gt;0,"Predecessor not loaded","OK"))</f>
        <v/>
      </c>
      <c r="G8" s="11"/>
    </row>
    <row r="9" customFormat="false" ht="15" hidden="false" customHeight="false" outlineLevel="0" collapsed="false">
      <c r="A9" s="11" t="n">
        <v>4</v>
      </c>
      <c r="B9" s="11" t="s">
        <v>35</v>
      </c>
      <c r="C9" s="11" t="s">
        <v>36</v>
      </c>
      <c r="D9" s="11"/>
      <c r="E9" s="11" t="s">
        <v>31</v>
      </c>
      <c r="F9" s="12" t="str">
        <f aca="false">IF(E9&lt;&gt;"Loaded","",IF(IF(IFERROR(VALUE(LEFT(C9,FIND(",",C9&amp;",")-1)),0)=0,0,IF(IFERROR(INDEX($E$6:$E$21,MATCH(IFERROR(VALUE(LEFT(C9,FIND(",",C9&amp;",")-1)),0),$A$6:$A$21,0)),"")&lt;&gt;"Loaded",1,0))+IF(IFERROR(VALUE(LEFT(MID(C9&amp;",,",FIND(",",C9&amp;",")+1,99),FIND(",",MID(C9&amp;",,",FIND(",",C9&amp;",")+1,99))-1)),0)=0,0,IF(IFERROR(INDEX($E$6:$E$21,MATCH(IFERROR(VALUE(LEFT(MID(C9&amp;",,",FIND(",",C9&amp;",")+1,99),FIND(",",MID(C9&amp;",,",FIND(",",C9&amp;",")+1,99))-1)),0),$A$6:$A$21,0)),"")&lt;&gt;"Loaded",1,0))+IF(IFERROR(VALUE(LEFT(MID(MID(C9&amp;",,",FIND(",",C9&amp;",")+1,99),FIND(",",MID(C9&amp;",,",FIND(",",C9&amp;",")+1,99))+1,99),FIND(",",MID(MID(C9&amp;",,",FIND(",",C9&amp;",")+1,99),FIND(",",MID(C9&amp;",,",FIND(",",C9&amp;",")+1,99))+1,99)&amp;",")-1)),0)=0,0,IF(IFERROR(INDEX($E$6:$E$21,MATCH(IFERROR(VALUE(LEFT(MID(MID(C9&amp;",,",FIND(",",C9&amp;",")+1,99),FIND(",",MID(C9&amp;",,",FIND(",",C9&amp;",")+1,99))+1,99),FIND(",",MID(MID(C9&amp;",,",FIND(",",C9&amp;",")+1,99),FIND(",",MID(C9&amp;",,",FIND(",",C9&amp;",")+1,99))+1,99)&amp;",")-1)),0),$A$6:$A$21,0)),"")&lt;&gt;"Loaded",1,0))&gt;0,"Predecessor not loaded","OK"))</f>
        <v/>
      </c>
      <c r="G9" s="11"/>
    </row>
    <row r="10" customFormat="false" ht="15" hidden="false" customHeight="false" outlineLevel="0" collapsed="false">
      <c r="A10" s="11" t="n">
        <v>5</v>
      </c>
      <c r="B10" s="11" t="s">
        <v>37</v>
      </c>
      <c r="C10" s="11" t="s">
        <v>38</v>
      </c>
      <c r="D10" s="11"/>
      <c r="E10" s="11" t="s">
        <v>31</v>
      </c>
      <c r="F10" s="12" t="str">
        <f aca="false">IF(E10&lt;&gt;"Loaded","",IF(IF(IFERROR(VALUE(LEFT(C10,FIND(",",C10&amp;",")-1)),0)=0,0,IF(IFERROR(INDEX($E$6:$E$21,MATCH(IFERROR(VALUE(LEFT(C10,FIND(",",C10&amp;",")-1)),0),$A$6:$A$21,0)),"")&lt;&gt;"Loaded",1,0))+IF(IFERROR(VALUE(LEFT(MID(C10&amp;",,",FIND(",",C10&amp;",")+1,99),FIND(",",MID(C10&amp;",,",FIND(",",C10&amp;",")+1,99))-1)),0)=0,0,IF(IFERROR(INDEX($E$6:$E$21,MATCH(IFERROR(VALUE(LEFT(MID(C10&amp;",,",FIND(",",C10&amp;",")+1,99),FIND(",",MID(C10&amp;",,",FIND(",",C10&amp;",")+1,99))-1)),0),$A$6:$A$21,0)),"")&lt;&gt;"Loaded",1,0))+IF(IFERROR(VALUE(LEFT(MID(MID(C10&amp;",,",FIND(",",C10&amp;",")+1,99),FIND(",",MID(C10&amp;",,",FIND(",",C10&amp;",")+1,99))+1,99),FIND(",",MID(MID(C10&amp;",,",FIND(",",C10&amp;",")+1,99),FIND(",",MID(C10&amp;",,",FIND(",",C10&amp;",")+1,99))+1,99)&amp;",")-1)),0)=0,0,IF(IFERROR(INDEX($E$6:$E$21,MATCH(IFERROR(VALUE(LEFT(MID(MID(C10&amp;",,",FIND(",",C10&amp;",")+1,99),FIND(",",MID(C10&amp;",,",FIND(",",C10&amp;",")+1,99))+1,99),FIND(",",MID(MID(C10&amp;",,",FIND(",",C10&amp;",")+1,99),FIND(",",MID(C10&amp;",,",FIND(",",C10&amp;",")+1,99))+1,99)&amp;",")-1)),0),$A$6:$A$21,0)),"")&lt;&gt;"Loaded",1,0))&gt;0,"Predecessor not loaded","OK"))</f>
        <v/>
      </c>
      <c r="G10" s="11"/>
    </row>
    <row r="11" customFormat="false" ht="15" hidden="false" customHeight="false" outlineLevel="0" collapsed="false">
      <c r="A11" s="11" t="n">
        <v>6</v>
      </c>
      <c r="B11" s="11" t="s">
        <v>39</v>
      </c>
      <c r="C11" s="11" t="s">
        <v>33</v>
      </c>
      <c r="D11" s="11"/>
      <c r="E11" s="11" t="s">
        <v>31</v>
      </c>
      <c r="F11" s="12" t="str">
        <f aca="false">IF(E11&lt;&gt;"Loaded","",IF(IF(IFERROR(VALUE(LEFT(C11,FIND(",",C11&amp;",")-1)),0)=0,0,IF(IFERROR(INDEX($E$6:$E$21,MATCH(IFERROR(VALUE(LEFT(C11,FIND(",",C11&amp;",")-1)),0),$A$6:$A$21,0)),"")&lt;&gt;"Loaded",1,0))+IF(IFERROR(VALUE(LEFT(MID(C11&amp;",,",FIND(",",C11&amp;",")+1,99),FIND(",",MID(C11&amp;",,",FIND(",",C11&amp;",")+1,99))-1)),0)=0,0,IF(IFERROR(INDEX($E$6:$E$21,MATCH(IFERROR(VALUE(LEFT(MID(C11&amp;",,",FIND(",",C11&amp;",")+1,99),FIND(",",MID(C11&amp;",,",FIND(",",C11&amp;",")+1,99))-1)),0),$A$6:$A$21,0)),"")&lt;&gt;"Loaded",1,0))+IF(IFERROR(VALUE(LEFT(MID(MID(C11&amp;",,",FIND(",",C11&amp;",")+1,99),FIND(",",MID(C11&amp;",,",FIND(",",C11&amp;",")+1,99))+1,99),FIND(",",MID(MID(C11&amp;",,",FIND(",",C11&amp;",")+1,99),FIND(",",MID(C11&amp;",,",FIND(",",C11&amp;",")+1,99))+1,99)&amp;",")-1)),0)=0,0,IF(IFERROR(INDEX($E$6:$E$21,MATCH(IFERROR(VALUE(LEFT(MID(MID(C11&amp;",,",FIND(",",C11&amp;",")+1,99),FIND(",",MID(C11&amp;",,",FIND(",",C11&amp;",")+1,99))+1,99),FIND(",",MID(MID(C11&amp;",,",FIND(",",C11&amp;",")+1,99),FIND(",",MID(C11&amp;",,",FIND(",",C11&amp;",")+1,99))+1,99)&amp;",")-1)),0),$A$6:$A$21,0)),"")&lt;&gt;"Loaded",1,0))&gt;0,"Predecessor not loaded","OK"))</f>
        <v/>
      </c>
      <c r="G11" s="11"/>
    </row>
    <row r="12" customFormat="false" ht="15" hidden="false" customHeight="false" outlineLevel="0" collapsed="false">
      <c r="A12" s="11" t="n">
        <v>7</v>
      </c>
      <c r="B12" s="11" t="s">
        <v>40</v>
      </c>
      <c r="C12" s="11" t="s">
        <v>41</v>
      </c>
      <c r="D12" s="11"/>
      <c r="E12" s="11" t="s">
        <v>31</v>
      </c>
      <c r="F12" s="12" t="str">
        <f aca="false">IF(E12&lt;&gt;"Loaded","",IF(IF(IFERROR(VALUE(LEFT(C12,FIND(",",C12&amp;",")-1)),0)=0,0,IF(IFERROR(INDEX($E$6:$E$21,MATCH(IFERROR(VALUE(LEFT(C12,FIND(",",C12&amp;",")-1)),0),$A$6:$A$21,0)),"")&lt;&gt;"Loaded",1,0))+IF(IFERROR(VALUE(LEFT(MID(C12&amp;",,",FIND(",",C12&amp;",")+1,99),FIND(",",MID(C12&amp;",,",FIND(",",C12&amp;",")+1,99))-1)),0)=0,0,IF(IFERROR(INDEX($E$6:$E$21,MATCH(IFERROR(VALUE(LEFT(MID(C12&amp;",,",FIND(",",C12&amp;",")+1,99),FIND(",",MID(C12&amp;",,",FIND(",",C12&amp;",")+1,99))-1)),0),$A$6:$A$21,0)),"")&lt;&gt;"Loaded",1,0))+IF(IFERROR(VALUE(LEFT(MID(MID(C12&amp;",,",FIND(",",C12&amp;",")+1,99),FIND(",",MID(C12&amp;",,",FIND(",",C12&amp;",")+1,99))+1,99),FIND(",",MID(MID(C12&amp;",,",FIND(",",C12&amp;",")+1,99),FIND(",",MID(C12&amp;",,",FIND(",",C12&amp;",")+1,99))+1,99)&amp;",")-1)),0)=0,0,IF(IFERROR(INDEX($E$6:$E$21,MATCH(IFERROR(VALUE(LEFT(MID(MID(C12&amp;",,",FIND(",",C12&amp;",")+1,99),FIND(",",MID(C12&amp;",,",FIND(",",C12&amp;",")+1,99))+1,99),FIND(",",MID(MID(C12&amp;",,",FIND(",",C12&amp;",")+1,99),FIND(",",MID(C12&amp;",,",FIND(",",C12&amp;",")+1,99))+1,99)&amp;",")-1)),0),$A$6:$A$21,0)),"")&lt;&gt;"Loaded",1,0))&gt;0,"Predecessor not loaded","OK"))</f>
        <v/>
      </c>
      <c r="G12" s="11"/>
    </row>
    <row r="13" customFormat="false" ht="15" hidden="false" customHeight="false" outlineLevel="0" collapsed="false">
      <c r="A13" s="11" t="n">
        <v>8</v>
      </c>
      <c r="B13" s="11" t="s">
        <v>42</v>
      </c>
      <c r="C13" s="11" t="s">
        <v>43</v>
      </c>
      <c r="D13" s="11"/>
      <c r="E13" s="11" t="s">
        <v>31</v>
      </c>
      <c r="F13" s="12" t="str">
        <f aca="false">IF(E13&lt;&gt;"Loaded","",IF(IF(IFERROR(VALUE(LEFT(C13,FIND(",",C13&amp;",")-1)),0)=0,0,IF(IFERROR(INDEX($E$6:$E$21,MATCH(IFERROR(VALUE(LEFT(C13,FIND(",",C13&amp;",")-1)),0),$A$6:$A$21,0)),"")&lt;&gt;"Loaded",1,0))+IF(IFERROR(VALUE(LEFT(MID(C13&amp;",,",FIND(",",C13&amp;",")+1,99),FIND(",",MID(C13&amp;",,",FIND(",",C13&amp;",")+1,99))-1)),0)=0,0,IF(IFERROR(INDEX($E$6:$E$21,MATCH(IFERROR(VALUE(LEFT(MID(C13&amp;",,",FIND(",",C13&amp;",")+1,99),FIND(",",MID(C13&amp;",,",FIND(",",C13&amp;",")+1,99))-1)),0),$A$6:$A$21,0)),"")&lt;&gt;"Loaded",1,0))+IF(IFERROR(VALUE(LEFT(MID(MID(C13&amp;",,",FIND(",",C13&amp;",")+1,99),FIND(",",MID(C13&amp;",,",FIND(",",C13&amp;",")+1,99))+1,99),FIND(",",MID(MID(C13&amp;",,",FIND(",",C13&amp;",")+1,99),FIND(",",MID(C13&amp;",,",FIND(",",C13&amp;",")+1,99))+1,99)&amp;",")-1)),0)=0,0,IF(IFERROR(INDEX($E$6:$E$21,MATCH(IFERROR(VALUE(LEFT(MID(MID(C13&amp;",,",FIND(",",C13&amp;",")+1,99),FIND(",",MID(C13&amp;",,",FIND(",",C13&amp;",")+1,99))+1,99),FIND(",",MID(MID(C13&amp;",,",FIND(",",C13&amp;",")+1,99),FIND(",",MID(C13&amp;",,",FIND(",",C13&amp;",")+1,99))+1,99)&amp;",")-1)),0),$A$6:$A$21,0)),"")&lt;&gt;"Loaded",1,0))&gt;0,"Predecessor not loaded","OK"))</f>
        <v/>
      </c>
      <c r="G13" s="11"/>
    </row>
    <row r="14" customFormat="false" ht="15" hidden="false" customHeight="false" outlineLevel="0" collapsed="false">
      <c r="A14" s="11" t="n">
        <v>9</v>
      </c>
      <c r="B14" s="11" t="s">
        <v>44</v>
      </c>
      <c r="C14" s="11" t="s">
        <v>45</v>
      </c>
      <c r="D14" s="11"/>
      <c r="E14" s="11" t="s">
        <v>31</v>
      </c>
      <c r="F14" s="12" t="str">
        <f aca="false">IF(E14&lt;&gt;"Loaded","",IF(IF(IFERROR(VALUE(LEFT(C14,FIND(",",C14&amp;",")-1)),0)=0,0,IF(IFERROR(INDEX($E$6:$E$21,MATCH(IFERROR(VALUE(LEFT(C14,FIND(",",C14&amp;",")-1)),0),$A$6:$A$21,0)),"")&lt;&gt;"Loaded",1,0))+IF(IFERROR(VALUE(LEFT(MID(C14&amp;",,",FIND(",",C14&amp;",")+1,99),FIND(",",MID(C14&amp;",,",FIND(",",C14&amp;",")+1,99))-1)),0)=0,0,IF(IFERROR(INDEX($E$6:$E$21,MATCH(IFERROR(VALUE(LEFT(MID(C14&amp;",,",FIND(",",C14&amp;",")+1,99),FIND(",",MID(C14&amp;",,",FIND(",",C14&amp;",")+1,99))-1)),0),$A$6:$A$21,0)),"")&lt;&gt;"Loaded",1,0))+IF(IFERROR(VALUE(LEFT(MID(MID(C14&amp;",,",FIND(",",C14&amp;",")+1,99),FIND(",",MID(C14&amp;",,",FIND(",",C14&amp;",")+1,99))+1,99),FIND(",",MID(MID(C14&amp;",,",FIND(",",C14&amp;",")+1,99),FIND(",",MID(C14&amp;",,",FIND(",",C14&amp;",")+1,99))+1,99)&amp;",")-1)),0)=0,0,IF(IFERROR(INDEX($E$6:$E$21,MATCH(IFERROR(VALUE(LEFT(MID(MID(C14&amp;",,",FIND(",",C14&amp;",")+1,99),FIND(",",MID(C14&amp;",,",FIND(",",C14&amp;",")+1,99))+1,99),FIND(",",MID(MID(C14&amp;",,",FIND(",",C14&amp;",")+1,99),FIND(",",MID(C14&amp;",,",FIND(",",C14&amp;",")+1,99))+1,99)&amp;",")-1)),0),$A$6:$A$21,0)),"")&lt;&gt;"Loaded",1,0))&gt;0,"Predecessor not loaded","OK"))</f>
        <v/>
      </c>
      <c r="G14" s="11"/>
    </row>
    <row r="15" customFormat="false" ht="15" hidden="false" customHeight="false" outlineLevel="0" collapsed="false">
      <c r="A15" s="11" t="n">
        <v>10</v>
      </c>
      <c r="B15" s="11" t="s">
        <v>46</v>
      </c>
      <c r="C15" s="11" t="s">
        <v>47</v>
      </c>
      <c r="D15" s="11"/>
      <c r="E15" s="11" t="s">
        <v>31</v>
      </c>
      <c r="F15" s="12" t="str">
        <f aca="false">IF(E15&lt;&gt;"Loaded","",IF(IF(IFERROR(VALUE(LEFT(C15,FIND(",",C15&amp;",")-1)),0)=0,0,IF(IFERROR(INDEX($E$6:$E$21,MATCH(IFERROR(VALUE(LEFT(C15,FIND(",",C15&amp;",")-1)),0),$A$6:$A$21,0)),"")&lt;&gt;"Loaded",1,0))+IF(IFERROR(VALUE(LEFT(MID(C15&amp;",,",FIND(",",C15&amp;",")+1,99),FIND(",",MID(C15&amp;",,",FIND(",",C15&amp;",")+1,99))-1)),0)=0,0,IF(IFERROR(INDEX($E$6:$E$21,MATCH(IFERROR(VALUE(LEFT(MID(C15&amp;",,",FIND(",",C15&amp;",")+1,99),FIND(",",MID(C15&amp;",,",FIND(",",C15&amp;",")+1,99))-1)),0),$A$6:$A$21,0)),"")&lt;&gt;"Loaded",1,0))+IF(IFERROR(VALUE(LEFT(MID(MID(C15&amp;",,",FIND(",",C15&amp;",")+1,99),FIND(",",MID(C15&amp;",,",FIND(",",C15&amp;",")+1,99))+1,99),FIND(",",MID(MID(C15&amp;",,",FIND(",",C15&amp;",")+1,99),FIND(",",MID(C15&amp;",,",FIND(",",C15&amp;",")+1,99))+1,99)&amp;",")-1)),0)=0,0,IF(IFERROR(INDEX($E$6:$E$21,MATCH(IFERROR(VALUE(LEFT(MID(MID(C15&amp;",,",FIND(",",C15&amp;",")+1,99),FIND(",",MID(C15&amp;",,",FIND(",",C15&amp;",")+1,99))+1,99),FIND(",",MID(MID(C15&amp;",,",FIND(",",C15&amp;",")+1,99),FIND(",",MID(C15&amp;",,",FIND(",",C15&amp;",")+1,99))+1,99)&amp;",")-1)),0),$A$6:$A$21,0)),"")&lt;&gt;"Loaded",1,0))&gt;0,"Predecessor not loaded","OK"))</f>
        <v/>
      </c>
      <c r="G15" s="11"/>
    </row>
    <row r="16" customFormat="false" ht="15" hidden="false" customHeight="false" outlineLevel="0" collapsed="false">
      <c r="A16" s="11" t="n">
        <v>11</v>
      </c>
      <c r="B16" s="11" t="s">
        <v>48</v>
      </c>
      <c r="C16" s="11" t="s">
        <v>38</v>
      </c>
      <c r="D16" s="11"/>
      <c r="E16" s="11" t="s">
        <v>31</v>
      </c>
      <c r="F16" s="12" t="str">
        <f aca="false">IF(E16&lt;&gt;"Loaded","",IF(IF(IFERROR(VALUE(LEFT(C16,FIND(",",C16&amp;",")-1)),0)=0,0,IF(IFERROR(INDEX($E$6:$E$21,MATCH(IFERROR(VALUE(LEFT(C16,FIND(",",C16&amp;",")-1)),0),$A$6:$A$21,0)),"")&lt;&gt;"Loaded",1,0))+IF(IFERROR(VALUE(LEFT(MID(C16&amp;",,",FIND(",",C16&amp;",")+1,99),FIND(",",MID(C16&amp;",,",FIND(",",C16&amp;",")+1,99))-1)),0)=0,0,IF(IFERROR(INDEX($E$6:$E$21,MATCH(IFERROR(VALUE(LEFT(MID(C16&amp;",,",FIND(",",C16&amp;",")+1,99),FIND(",",MID(C16&amp;",,",FIND(",",C16&amp;",")+1,99))-1)),0),$A$6:$A$21,0)),"")&lt;&gt;"Loaded",1,0))+IF(IFERROR(VALUE(LEFT(MID(MID(C16&amp;",,",FIND(",",C16&amp;",")+1,99),FIND(",",MID(C16&amp;",,",FIND(",",C16&amp;",")+1,99))+1,99),FIND(",",MID(MID(C16&amp;",,",FIND(",",C16&amp;",")+1,99),FIND(",",MID(C16&amp;",,",FIND(",",C16&amp;",")+1,99))+1,99)&amp;",")-1)),0)=0,0,IF(IFERROR(INDEX($E$6:$E$21,MATCH(IFERROR(VALUE(LEFT(MID(MID(C16&amp;",,",FIND(",",C16&amp;",")+1,99),FIND(",",MID(C16&amp;",,",FIND(",",C16&amp;",")+1,99))+1,99),FIND(",",MID(MID(C16&amp;",,",FIND(",",C16&amp;",")+1,99),FIND(",",MID(C16&amp;",,",FIND(",",C16&amp;",")+1,99))+1,99)&amp;",")-1)),0),$A$6:$A$21,0)),"")&lt;&gt;"Loaded",1,0))&gt;0,"Predecessor not loaded","OK"))</f>
        <v/>
      </c>
      <c r="G16" s="11"/>
    </row>
    <row r="17" customFormat="false" ht="15" hidden="false" customHeight="false" outlineLevel="0" collapsed="false">
      <c r="A17" s="11" t="n">
        <v>12</v>
      </c>
      <c r="B17" s="11" t="s">
        <v>49</v>
      </c>
      <c r="C17" s="11" t="s">
        <v>50</v>
      </c>
      <c r="D17" s="11"/>
      <c r="E17" s="11" t="s">
        <v>31</v>
      </c>
      <c r="F17" s="12" t="str">
        <f aca="false">IF(E17&lt;&gt;"Loaded","",IF(IF(IFERROR(VALUE(LEFT(C17,FIND(",",C17&amp;",")-1)),0)=0,0,IF(IFERROR(INDEX($E$6:$E$21,MATCH(IFERROR(VALUE(LEFT(C17,FIND(",",C17&amp;",")-1)),0),$A$6:$A$21,0)),"")&lt;&gt;"Loaded",1,0))+IF(IFERROR(VALUE(LEFT(MID(C17&amp;",,",FIND(",",C17&amp;",")+1,99),FIND(",",MID(C17&amp;",,",FIND(",",C17&amp;",")+1,99))-1)),0)=0,0,IF(IFERROR(INDEX($E$6:$E$21,MATCH(IFERROR(VALUE(LEFT(MID(C17&amp;",,",FIND(",",C17&amp;",")+1,99),FIND(",",MID(C17&amp;",,",FIND(",",C17&amp;",")+1,99))-1)),0),$A$6:$A$21,0)),"")&lt;&gt;"Loaded",1,0))+IF(IFERROR(VALUE(LEFT(MID(MID(C17&amp;",,",FIND(",",C17&amp;",")+1,99),FIND(",",MID(C17&amp;",,",FIND(",",C17&amp;",")+1,99))+1,99),FIND(",",MID(MID(C17&amp;",,",FIND(",",C17&amp;",")+1,99),FIND(",",MID(C17&amp;",,",FIND(",",C17&amp;",")+1,99))+1,99)&amp;",")-1)),0)=0,0,IF(IFERROR(INDEX($E$6:$E$21,MATCH(IFERROR(VALUE(LEFT(MID(MID(C17&amp;",,",FIND(",",C17&amp;",")+1,99),FIND(",",MID(C17&amp;",,",FIND(",",C17&amp;",")+1,99))+1,99),FIND(",",MID(MID(C17&amp;",,",FIND(",",C17&amp;",")+1,99),FIND(",",MID(C17&amp;",,",FIND(",",C17&amp;",")+1,99))+1,99)&amp;",")-1)),0),$A$6:$A$21,0)),"")&lt;&gt;"Loaded",1,0))&gt;0,"Predecessor not loaded","OK"))</f>
        <v/>
      </c>
      <c r="G17" s="11"/>
    </row>
    <row r="18" customFormat="false" ht="15" hidden="false" customHeight="false" outlineLevel="0" collapsed="false">
      <c r="A18" s="11"/>
      <c r="B18" s="11"/>
      <c r="C18" s="11"/>
      <c r="D18" s="11"/>
      <c r="E18" s="11"/>
      <c r="F18" s="12" t="str">
        <f aca="false">IF(E18&lt;&gt;"Loaded","",IF(IF(IFERROR(VALUE(LEFT(C18,FIND(",",C18&amp;",")-1)),0)=0,0,IF(IFERROR(INDEX($E$6:$E$21,MATCH(IFERROR(VALUE(LEFT(C18,FIND(",",C18&amp;",")-1)),0),$A$6:$A$21,0)),"")&lt;&gt;"Loaded",1,0))+IF(IFERROR(VALUE(LEFT(MID(C18&amp;",,",FIND(",",C18&amp;",")+1,99),FIND(",",MID(C18&amp;",,",FIND(",",C18&amp;",")+1,99))-1)),0)=0,0,IF(IFERROR(INDEX($E$6:$E$21,MATCH(IFERROR(VALUE(LEFT(MID(C18&amp;",,",FIND(",",C18&amp;",")+1,99),FIND(",",MID(C18&amp;",,",FIND(",",C18&amp;",")+1,99))-1)),0),$A$6:$A$21,0)),"")&lt;&gt;"Loaded",1,0))+IF(IFERROR(VALUE(LEFT(MID(MID(C18&amp;",,",FIND(",",C18&amp;",")+1,99),FIND(",",MID(C18&amp;",,",FIND(",",C18&amp;",")+1,99))+1,99),FIND(",",MID(MID(C18&amp;",,",FIND(",",C18&amp;",")+1,99),FIND(",",MID(C18&amp;",,",FIND(",",C18&amp;",")+1,99))+1,99)&amp;",")-1)),0)=0,0,IF(IFERROR(INDEX($E$6:$E$21,MATCH(IFERROR(VALUE(LEFT(MID(MID(C18&amp;",,",FIND(",",C18&amp;",")+1,99),FIND(",",MID(C18&amp;",,",FIND(",",C18&amp;",")+1,99))+1,99),FIND(",",MID(MID(C18&amp;",,",FIND(",",C18&amp;",")+1,99),FIND(",",MID(C18&amp;",,",FIND(",",C18&amp;",")+1,99))+1,99)&amp;",")-1)),0),$A$6:$A$21,0)),"")&lt;&gt;"Loaded",1,0))&gt;0,"Predecessor not loaded","OK"))</f>
        <v/>
      </c>
      <c r="G18" s="11"/>
    </row>
    <row r="19" customFormat="false" ht="15" hidden="false" customHeight="false" outlineLevel="0" collapsed="false">
      <c r="A19" s="11"/>
      <c r="B19" s="11"/>
      <c r="C19" s="11"/>
      <c r="D19" s="11"/>
      <c r="E19" s="11"/>
      <c r="F19" s="12" t="str">
        <f aca="false">IF(E19&lt;&gt;"Loaded","",IF(IF(IFERROR(VALUE(LEFT(C19,FIND(",",C19&amp;",")-1)),0)=0,0,IF(IFERROR(INDEX($E$6:$E$21,MATCH(IFERROR(VALUE(LEFT(C19,FIND(",",C19&amp;",")-1)),0),$A$6:$A$21,0)),"")&lt;&gt;"Loaded",1,0))+IF(IFERROR(VALUE(LEFT(MID(C19&amp;",,",FIND(",",C19&amp;",")+1,99),FIND(",",MID(C19&amp;",,",FIND(",",C19&amp;",")+1,99))-1)),0)=0,0,IF(IFERROR(INDEX($E$6:$E$21,MATCH(IFERROR(VALUE(LEFT(MID(C19&amp;",,",FIND(",",C19&amp;",")+1,99),FIND(",",MID(C19&amp;",,",FIND(",",C19&amp;",")+1,99))-1)),0),$A$6:$A$21,0)),"")&lt;&gt;"Loaded",1,0))+IF(IFERROR(VALUE(LEFT(MID(MID(C19&amp;",,",FIND(",",C19&amp;",")+1,99),FIND(",",MID(C19&amp;",,",FIND(",",C19&amp;",")+1,99))+1,99),FIND(",",MID(MID(C19&amp;",,",FIND(",",C19&amp;",")+1,99),FIND(",",MID(C19&amp;",,",FIND(",",C19&amp;",")+1,99))+1,99)&amp;",")-1)),0)=0,0,IF(IFERROR(INDEX($E$6:$E$21,MATCH(IFERROR(VALUE(LEFT(MID(MID(C19&amp;",,",FIND(",",C19&amp;",")+1,99),FIND(",",MID(C19&amp;",,",FIND(",",C19&amp;",")+1,99))+1,99),FIND(",",MID(MID(C19&amp;",,",FIND(",",C19&amp;",")+1,99),FIND(",",MID(C19&amp;",,",FIND(",",C19&amp;",")+1,99))+1,99)&amp;",")-1)),0),$A$6:$A$21,0)),"")&lt;&gt;"Loaded",1,0))&gt;0,"Predecessor not loaded","OK"))</f>
        <v/>
      </c>
      <c r="G19" s="11"/>
    </row>
    <row r="20" customFormat="false" ht="15" hidden="false" customHeight="false" outlineLevel="0" collapsed="false">
      <c r="A20" s="11"/>
      <c r="B20" s="11"/>
      <c r="C20" s="11"/>
      <c r="D20" s="11"/>
      <c r="E20" s="11"/>
      <c r="F20" s="12" t="str">
        <f aca="false">IF(E20&lt;&gt;"Loaded","",IF(IF(IFERROR(VALUE(LEFT(C20,FIND(",",C20&amp;",")-1)),0)=0,0,IF(IFERROR(INDEX($E$6:$E$21,MATCH(IFERROR(VALUE(LEFT(C20,FIND(",",C20&amp;",")-1)),0),$A$6:$A$21,0)),"")&lt;&gt;"Loaded",1,0))+IF(IFERROR(VALUE(LEFT(MID(C20&amp;",,",FIND(",",C20&amp;",")+1,99),FIND(",",MID(C20&amp;",,",FIND(",",C20&amp;",")+1,99))-1)),0)=0,0,IF(IFERROR(INDEX($E$6:$E$21,MATCH(IFERROR(VALUE(LEFT(MID(C20&amp;",,",FIND(",",C20&amp;",")+1,99),FIND(",",MID(C20&amp;",,",FIND(",",C20&amp;",")+1,99))-1)),0),$A$6:$A$21,0)),"")&lt;&gt;"Loaded",1,0))+IF(IFERROR(VALUE(LEFT(MID(MID(C20&amp;",,",FIND(",",C20&amp;",")+1,99),FIND(",",MID(C20&amp;",,",FIND(",",C20&amp;",")+1,99))+1,99),FIND(",",MID(MID(C20&amp;",,",FIND(",",C20&amp;",")+1,99),FIND(",",MID(C20&amp;",,",FIND(",",C20&amp;",")+1,99))+1,99)&amp;",")-1)),0)=0,0,IF(IFERROR(INDEX($E$6:$E$21,MATCH(IFERROR(VALUE(LEFT(MID(MID(C20&amp;",,",FIND(",",C20&amp;",")+1,99),FIND(",",MID(C20&amp;",,",FIND(",",C20&amp;",")+1,99))+1,99),FIND(",",MID(MID(C20&amp;",,",FIND(",",C20&amp;",")+1,99),FIND(",",MID(C20&amp;",,",FIND(",",C20&amp;",")+1,99))+1,99)&amp;",")-1)),0),$A$6:$A$21,0)),"")&lt;&gt;"Loaded",1,0))&gt;0,"Predecessor not loaded","OK"))</f>
        <v/>
      </c>
      <c r="G20" s="11"/>
    </row>
    <row r="21" customFormat="false" ht="15" hidden="false" customHeight="false" outlineLevel="0" collapsed="false">
      <c r="A21" s="11"/>
      <c r="B21" s="11"/>
      <c r="C21" s="11"/>
      <c r="D21" s="11"/>
      <c r="E21" s="11"/>
      <c r="F21" s="12" t="str">
        <f aca="false">IF(E21&lt;&gt;"Loaded","",IF(IF(IFERROR(VALUE(LEFT(C21,FIND(",",C21&amp;",")-1)),0)=0,0,IF(IFERROR(INDEX($E$6:$E$21,MATCH(IFERROR(VALUE(LEFT(C21,FIND(",",C21&amp;",")-1)),0),$A$6:$A$21,0)),"")&lt;&gt;"Loaded",1,0))+IF(IFERROR(VALUE(LEFT(MID(C21&amp;",,",FIND(",",C21&amp;",")+1,99),FIND(",",MID(C21&amp;",,",FIND(",",C21&amp;",")+1,99))-1)),0)=0,0,IF(IFERROR(INDEX($E$6:$E$21,MATCH(IFERROR(VALUE(LEFT(MID(C21&amp;",,",FIND(",",C21&amp;",")+1,99),FIND(",",MID(C21&amp;",,",FIND(",",C21&amp;",")+1,99))-1)),0),$A$6:$A$21,0)),"")&lt;&gt;"Loaded",1,0))+IF(IFERROR(VALUE(LEFT(MID(MID(C21&amp;",,",FIND(",",C21&amp;",")+1,99),FIND(",",MID(C21&amp;",,",FIND(",",C21&amp;",")+1,99))+1,99),FIND(",",MID(MID(C21&amp;",,",FIND(",",C21&amp;",")+1,99),FIND(",",MID(C21&amp;",,",FIND(",",C21&amp;",")+1,99))+1,99)&amp;",")-1)),0)=0,0,IF(IFERROR(INDEX($E$6:$E$21,MATCH(IFERROR(VALUE(LEFT(MID(MID(C21&amp;",,",FIND(",",C21&amp;",")+1,99),FIND(",",MID(C21&amp;",,",FIND(",",C21&amp;",")+1,99))+1,99),FIND(",",MID(MID(C21&amp;",,",FIND(",",C21&amp;",")+1,99),FIND(",",MID(C21&amp;",,",FIND(",",C21&amp;",")+1,99))+1,99)&amp;",")-1)),0),$A$6:$A$21,0)),"")&lt;&gt;"Loaded",1,0))&gt;0,"Predecessor not loaded","OK"))</f>
        <v/>
      </c>
      <c r="G21" s="11"/>
    </row>
  </sheetData>
  <autoFilter ref="A5:G21"/>
  <conditionalFormatting sqref="F6:F21">
    <cfRule type="cellIs" priority="2" operator="equal" aboveAverage="0" equalAverage="0" bottom="0" percent="0" rank="0" text="" dxfId="4">
      <formula>"OK"</formula>
    </cfRule>
    <cfRule type="cellIs" priority="3" operator="equal" aboveAverage="0" equalAverage="0" bottom="0" percent="0" rank="0" text="" dxfId="5">
      <formula>"Predecessor not loaded"</formula>
    </cfRule>
  </conditionalFormatting>
  <dataValidations count="1">
    <dataValidation allowBlank="true" errorStyle="stop" operator="between" showDropDown="false" showErrorMessage="false" showInputMessage="false" sqref="E6:E21" type="list">
      <formula1>"Not started,In progress,Loaded,Validated"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7A823"/>
    <pageSetUpPr fitToPage="true"/>
  </sheetPr>
  <dimension ref="A1:K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2"/>
    <col collapsed="false" customWidth="true" hidden="false" outlineLevel="0" max="3" min="3" style="0" width="14"/>
    <col collapsed="false" customWidth="true" hidden="false" outlineLevel="0" max="4" min="4" style="0" width="48"/>
    <col collapsed="false" customWidth="true" hidden="false" outlineLevel="0" max="5" min="5" style="0" width="11"/>
    <col collapsed="false" customWidth="true" hidden="false" outlineLevel="0" max="8" min="6" style="0" width="10"/>
    <col collapsed="false" customWidth="true" hidden="false" outlineLevel="0" max="9" min="9" style="0" width="9"/>
    <col collapsed="false" customWidth="true" hidden="false" outlineLevel="0" max="10" min="10" style="0" width="16"/>
    <col collapsed="false" customWidth="true" hidden="false" outlineLevel="0" max="11" min="11" style="0" width="30"/>
  </cols>
  <sheetData>
    <row r="1" customFormat="false" ht="19.7" hidden="false" customHeight="false" outlineLevel="0" collapsed="false">
      <c r="A1" s="8" t="s">
        <v>7</v>
      </c>
    </row>
    <row r="2" customFormat="false" ht="15" hidden="false" customHeight="false" outlineLevel="0" collapsed="false">
      <c r="A2" s="2" t="s">
        <v>51</v>
      </c>
    </row>
    <row r="3" customFormat="false" ht="15" hidden="false" customHeight="false" outlineLevel="0" collapsed="false">
      <c r="A3" s="9" t="s">
        <v>22</v>
      </c>
    </row>
    <row r="5" customFormat="false" ht="33.75" hidden="false" customHeight="true" outlineLevel="0" collapsed="false">
      <c r="A5" s="10" t="s">
        <v>52</v>
      </c>
      <c r="B5" s="10" t="s">
        <v>24</v>
      </c>
      <c r="C5" s="10" t="s">
        <v>53</v>
      </c>
      <c r="D5" s="10" t="s">
        <v>54</v>
      </c>
      <c r="E5" s="10" t="s">
        <v>55</v>
      </c>
      <c r="F5" s="10" t="s">
        <v>56</v>
      </c>
      <c r="G5" s="10" t="s">
        <v>57</v>
      </c>
      <c r="H5" s="10" t="s">
        <v>58</v>
      </c>
      <c r="I5" s="10" t="s">
        <v>59</v>
      </c>
      <c r="J5" s="10" t="s">
        <v>26</v>
      </c>
      <c r="K5" s="10" t="s">
        <v>29</v>
      </c>
    </row>
    <row r="6" customFormat="false" ht="23.85" hidden="false" customHeight="false" outlineLevel="0" collapsed="false">
      <c r="A6" s="11" t="s">
        <v>60</v>
      </c>
      <c r="B6" s="11" t="s">
        <v>61</v>
      </c>
      <c r="C6" s="11" t="s">
        <v>62</v>
      </c>
      <c r="D6" s="11" t="s">
        <v>63</v>
      </c>
      <c r="E6" s="13" t="n">
        <v>12480</v>
      </c>
      <c r="F6" s="13" t="n">
        <v>37</v>
      </c>
      <c r="G6" s="14" t="n">
        <f aca="false">IF(OR(E6="",E6=0,F6=""),"",1-F6/E6)</f>
        <v>0.997035256410256</v>
      </c>
      <c r="H6" s="15" t="n">
        <v>0.99</v>
      </c>
      <c r="I6" s="12" t="str">
        <f aca="false">IF(G6="","",IF(G6&gt;=H6,"Pass","Fail"))</f>
        <v>Pass</v>
      </c>
      <c r="J6" s="11"/>
      <c r="K6" s="11" t="s">
        <v>64</v>
      </c>
    </row>
    <row r="7" customFormat="false" ht="23.85" hidden="false" customHeight="false" outlineLevel="0" collapsed="false">
      <c r="A7" s="11" t="s">
        <v>65</v>
      </c>
      <c r="B7" s="11" t="s">
        <v>61</v>
      </c>
      <c r="C7" s="11" t="s">
        <v>62</v>
      </c>
      <c r="D7" s="11" t="s">
        <v>66</v>
      </c>
      <c r="E7" s="13"/>
      <c r="F7" s="13"/>
      <c r="G7" s="14" t="str">
        <f aca="false">IF(OR(E7="",E7=0,F7=""),"",1-F7/E7)</f>
        <v/>
      </c>
      <c r="H7" s="15" t="n">
        <v>0.99</v>
      </c>
      <c r="I7" s="12" t="str">
        <f aca="false">IF(G7="","",IF(G7&gt;=H7,"Pass","Fail"))</f>
        <v/>
      </c>
      <c r="J7" s="11"/>
      <c r="K7" s="11"/>
    </row>
    <row r="8" customFormat="false" ht="23.85" hidden="false" customHeight="false" outlineLevel="0" collapsed="false">
      <c r="A8" s="11" t="s">
        <v>67</v>
      </c>
      <c r="B8" s="11" t="s">
        <v>37</v>
      </c>
      <c r="C8" s="11" t="s">
        <v>68</v>
      </c>
      <c r="D8" s="11" t="s">
        <v>69</v>
      </c>
      <c r="E8" s="13"/>
      <c r="F8" s="13"/>
      <c r="G8" s="14" t="str">
        <f aca="false">IF(OR(E8="",E8=0,F8=""),"",1-F8/E8)</f>
        <v/>
      </c>
      <c r="H8" s="15" t="n">
        <v>0.99</v>
      </c>
      <c r="I8" s="12" t="str">
        <f aca="false">IF(G8="","",IF(G8&gt;=H8,"Pass","Fail"))</f>
        <v/>
      </c>
      <c r="J8" s="11"/>
      <c r="K8" s="11"/>
    </row>
    <row r="9" customFormat="false" ht="15" hidden="false" customHeight="false" outlineLevel="0" collapsed="false">
      <c r="A9" s="11" t="s">
        <v>70</v>
      </c>
      <c r="B9" s="11" t="s">
        <v>71</v>
      </c>
      <c r="C9" s="11" t="s">
        <v>62</v>
      </c>
      <c r="D9" s="11" t="s">
        <v>72</v>
      </c>
      <c r="E9" s="13"/>
      <c r="F9" s="13"/>
      <c r="G9" s="14" t="str">
        <f aca="false">IF(OR(E9="",E9=0,F9=""),"",1-F9/E9)</f>
        <v/>
      </c>
      <c r="H9" s="15" t="n">
        <v>0.99</v>
      </c>
      <c r="I9" s="12" t="str">
        <f aca="false">IF(G9="","",IF(G9&gt;=H9,"Pass","Fail"))</f>
        <v/>
      </c>
      <c r="J9" s="11"/>
      <c r="K9" s="11"/>
    </row>
    <row r="10" customFormat="false" ht="15" hidden="false" customHeight="false" outlineLevel="0" collapsed="false">
      <c r="A10" s="11" t="s">
        <v>73</v>
      </c>
      <c r="B10" s="11" t="s">
        <v>40</v>
      </c>
      <c r="C10" s="11" t="s">
        <v>68</v>
      </c>
      <c r="D10" s="11" t="s">
        <v>74</v>
      </c>
      <c r="E10" s="13"/>
      <c r="F10" s="13"/>
      <c r="G10" s="14" t="str">
        <f aca="false">IF(OR(E10="",E10=0,F10=""),"",1-F10/E10)</f>
        <v/>
      </c>
      <c r="H10" s="15" t="n">
        <v>0.99</v>
      </c>
      <c r="I10" s="12" t="str">
        <f aca="false">IF(G10="","",IF(G10&gt;=H10,"Pass","Fail"))</f>
        <v/>
      </c>
      <c r="J10" s="11"/>
      <c r="K10" s="11"/>
    </row>
    <row r="11" customFormat="false" ht="23.85" hidden="false" customHeight="false" outlineLevel="0" collapsed="false">
      <c r="A11" s="11" t="s">
        <v>75</v>
      </c>
      <c r="B11" s="11" t="s">
        <v>40</v>
      </c>
      <c r="C11" s="11" t="s">
        <v>62</v>
      </c>
      <c r="D11" s="11" t="s">
        <v>76</v>
      </c>
      <c r="E11" s="13"/>
      <c r="F11" s="13"/>
      <c r="G11" s="14" t="str">
        <f aca="false">IF(OR(E11="",E11=0,F11=""),"",1-F11/E11)</f>
        <v/>
      </c>
      <c r="H11" s="15" t="n">
        <v>0.99</v>
      </c>
      <c r="I11" s="12" t="str">
        <f aca="false">IF(G11="","",IF(G11&gt;=H11,"Pass","Fail"))</f>
        <v/>
      </c>
      <c r="J11" s="11"/>
      <c r="K11" s="11"/>
    </row>
    <row r="12" customFormat="false" ht="23.85" hidden="false" customHeight="false" outlineLevel="0" collapsed="false">
      <c r="A12" s="11" t="s">
        <v>77</v>
      </c>
      <c r="B12" s="11" t="s">
        <v>42</v>
      </c>
      <c r="C12" s="11" t="s">
        <v>68</v>
      </c>
      <c r="D12" s="11" t="s">
        <v>78</v>
      </c>
      <c r="E12" s="13"/>
      <c r="F12" s="13"/>
      <c r="G12" s="14" t="str">
        <f aca="false">IF(OR(E12="",E12=0,F12=""),"",1-F12/E12)</f>
        <v/>
      </c>
      <c r="H12" s="15" t="n">
        <v>0.99</v>
      </c>
      <c r="I12" s="12" t="str">
        <f aca="false">IF(G12="","",IF(G12&gt;=H12,"Pass","Fail"))</f>
        <v/>
      </c>
      <c r="J12" s="11"/>
      <c r="K12" s="11"/>
    </row>
    <row r="13" customFormat="false" ht="15" hidden="false" customHeight="false" outlineLevel="0" collapsed="false">
      <c r="A13" s="11" t="s">
        <v>79</v>
      </c>
      <c r="B13" s="11" t="s">
        <v>80</v>
      </c>
      <c r="C13" s="11" t="s">
        <v>68</v>
      </c>
      <c r="D13" s="11" t="s">
        <v>81</v>
      </c>
      <c r="E13" s="13"/>
      <c r="F13" s="13"/>
      <c r="G13" s="14" t="str">
        <f aca="false">IF(OR(E13="",E13=0,F13=""),"",1-F13/E13)</f>
        <v/>
      </c>
      <c r="H13" s="15" t="n">
        <v>0.99</v>
      </c>
      <c r="I13" s="12" t="str">
        <f aca="false">IF(G13="","",IF(G13&gt;=H13,"Pass","Fail"))</f>
        <v/>
      </c>
      <c r="J13" s="11"/>
      <c r="K13" s="11"/>
    </row>
    <row r="14" customFormat="false" ht="15" hidden="false" customHeight="false" outlineLevel="0" collapsed="false">
      <c r="A14" s="11" t="s">
        <v>82</v>
      </c>
      <c r="B14" s="11" t="s">
        <v>48</v>
      </c>
      <c r="C14" s="11" t="s">
        <v>83</v>
      </c>
      <c r="D14" s="11" t="s">
        <v>84</v>
      </c>
      <c r="E14" s="13"/>
      <c r="F14" s="13"/>
      <c r="G14" s="14" t="str">
        <f aca="false">IF(OR(E14="",E14=0,F14=""),"",1-F14/E14)</f>
        <v/>
      </c>
      <c r="H14" s="15" t="n">
        <v>1</v>
      </c>
      <c r="I14" s="12" t="str">
        <f aca="false">IF(G14="","",IF(G14&gt;=H14,"Pass","Fail"))</f>
        <v/>
      </c>
      <c r="J14" s="11"/>
      <c r="K14" s="11"/>
    </row>
    <row r="15" customFormat="false" ht="15" hidden="false" customHeight="false" outlineLevel="0" collapsed="false">
      <c r="A15" s="11"/>
      <c r="B15" s="11"/>
      <c r="C15" s="11"/>
      <c r="D15" s="11"/>
      <c r="E15" s="13"/>
      <c r="F15" s="13"/>
      <c r="G15" s="14" t="str">
        <f aca="false">IF(OR(E15="",E15=0,F15=""),"",1-F15/E15)</f>
        <v/>
      </c>
      <c r="H15" s="15"/>
      <c r="I15" s="12" t="str">
        <f aca="false">IF(G15="","",IF(G15&gt;=H15,"Pass","Fail"))</f>
        <v/>
      </c>
      <c r="J15" s="11"/>
      <c r="K15" s="11"/>
    </row>
    <row r="16" customFormat="false" ht="15" hidden="false" customHeight="false" outlineLevel="0" collapsed="false">
      <c r="A16" s="11"/>
      <c r="B16" s="11"/>
      <c r="C16" s="11"/>
      <c r="D16" s="11"/>
      <c r="E16" s="13"/>
      <c r="F16" s="13"/>
      <c r="G16" s="14" t="str">
        <f aca="false">IF(OR(E16="",E16=0,F16=""),"",1-F16/E16)</f>
        <v/>
      </c>
      <c r="H16" s="15"/>
      <c r="I16" s="12" t="str">
        <f aca="false">IF(G16="","",IF(G16&gt;=H16,"Pass","Fail"))</f>
        <v/>
      </c>
      <c r="J16" s="11"/>
      <c r="K16" s="11"/>
    </row>
    <row r="17" customFormat="false" ht="15" hidden="false" customHeight="false" outlineLevel="0" collapsed="false">
      <c r="A17" s="11"/>
      <c r="B17" s="11"/>
      <c r="C17" s="11"/>
      <c r="D17" s="11"/>
      <c r="E17" s="13"/>
      <c r="F17" s="13"/>
      <c r="G17" s="14" t="str">
        <f aca="false">IF(OR(E17="",E17=0,F17=""),"",1-F17/E17)</f>
        <v/>
      </c>
      <c r="H17" s="15"/>
      <c r="I17" s="12" t="str">
        <f aca="false">IF(G17="","",IF(G17&gt;=H17,"Pass","Fail"))</f>
        <v/>
      </c>
      <c r="J17" s="11"/>
      <c r="K17" s="11"/>
    </row>
    <row r="18" customFormat="false" ht="15" hidden="false" customHeight="false" outlineLevel="0" collapsed="false">
      <c r="A18" s="11"/>
      <c r="B18" s="11"/>
      <c r="C18" s="11"/>
      <c r="D18" s="11"/>
      <c r="E18" s="13"/>
      <c r="F18" s="13"/>
      <c r="G18" s="14" t="str">
        <f aca="false">IF(OR(E18="",E18=0,F18=""),"",1-F18/E18)</f>
        <v/>
      </c>
      <c r="H18" s="15"/>
      <c r="I18" s="12" t="str">
        <f aca="false">IF(G18="","",IF(G18&gt;=H18,"Pass","Fail"))</f>
        <v/>
      </c>
      <c r="J18" s="11"/>
      <c r="K18" s="11"/>
    </row>
    <row r="19" customFormat="false" ht="15" hidden="false" customHeight="false" outlineLevel="0" collapsed="false">
      <c r="A19" s="11"/>
      <c r="B19" s="11"/>
      <c r="C19" s="11"/>
      <c r="D19" s="11"/>
      <c r="E19" s="13"/>
      <c r="F19" s="13"/>
      <c r="G19" s="14" t="str">
        <f aca="false">IF(OR(E19="",E19=0,F19=""),"",1-F19/E19)</f>
        <v/>
      </c>
      <c r="H19" s="15"/>
      <c r="I19" s="12" t="str">
        <f aca="false">IF(G19="","",IF(G19&gt;=H19,"Pass","Fail"))</f>
        <v/>
      </c>
      <c r="J19" s="11"/>
      <c r="K19" s="11"/>
    </row>
    <row r="20" customFormat="false" ht="15" hidden="false" customHeight="false" outlineLevel="0" collapsed="false">
      <c r="A20" s="11"/>
      <c r="B20" s="11"/>
      <c r="C20" s="11"/>
      <c r="D20" s="11"/>
      <c r="E20" s="13"/>
      <c r="F20" s="13"/>
      <c r="G20" s="14" t="str">
        <f aca="false">IF(OR(E20="",E20=0,F20=""),"",1-F20/E20)</f>
        <v/>
      </c>
      <c r="H20" s="15"/>
      <c r="I20" s="12" t="str">
        <f aca="false">IF(G20="","",IF(G20&gt;=H20,"Pass","Fail"))</f>
        <v/>
      </c>
      <c r="J20" s="11"/>
      <c r="K20" s="11"/>
    </row>
    <row r="22" customFormat="false" ht="15" hidden="false" customHeight="false" outlineLevel="0" collapsed="false">
      <c r="D22" s="16" t="s">
        <v>85</v>
      </c>
      <c r="E22" s="17" t="str">
        <f aca="false">COUNTIF(I6:I20,"Pass")&amp;" of "&amp;(COUNTIF(I6:I20,"Pass")+COUNTIF(I6:I20,"Fail"))</f>
        <v>1 of 1</v>
      </c>
    </row>
  </sheetData>
  <autoFilter ref="A5:K20"/>
  <conditionalFormatting sqref="I6:I20">
    <cfRule type="cellIs" priority="2" operator="equal" aboveAverage="0" equalAverage="0" bottom="0" percent="0" rank="0" text="" dxfId="4">
      <formula>"Pass"</formula>
    </cfRule>
    <cfRule type="cellIs" priority="3" operator="equal" aboveAverage="0" equalAverage="0" bottom="0" percent="0" rank="0" text="" dxfId="5">
      <formula>"Fail"</formula>
    </cfRule>
  </conditionalFormatting>
  <dataValidations count="1">
    <dataValidation allowBlank="true" errorStyle="stop" operator="between" showDropDown="false" showErrorMessage="false" showInputMessage="false" sqref="C6:C20" type="list">
      <formula1>"Object-level,Cross-object,Reconciliation,Process test"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7A823"/>
    <pageSetUpPr fitToPage="true"/>
  </sheetPr>
  <dimension ref="A1:L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9"/>
    <col collapsed="false" customWidth="true" hidden="false" outlineLevel="0" max="3" min="3" style="0" width="13"/>
    <col collapsed="false" customWidth="true" hidden="false" outlineLevel="0" max="4" min="4" style="0" width="12"/>
    <col collapsed="false" customWidth="true" hidden="false" outlineLevel="0" max="5" min="5" style="0" width="13"/>
    <col collapsed="false" customWidth="true" hidden="false" outlineLevel="0" max="6" min="6" style="0" width="12"/>
    <col collapsed="false" customWidth="true" hidden="false" outlineLevel="0" max="7" min="7" style="0" width="11"/>
    <col collapsed="false" customWidth="true" hidden="false" outlineLevel="0" max="8" min="8" style="0" width="12"/>
    <col collapsed="false" customWidth="true" hidden="false" outlineLevel="0" max="9" min="9" style="0" width="18"/>
    <col collapsed="false" customWidth="true" hidden="false" outlineLevel="0" max="10" min="10" style="0" width="36"/>
  </cols>
  <sheetData>
    <row r="1" customFormat="false" ht="19.7" hidden="false" customHeight="false" outlineLevel="0" collapsed="false">
      <c r="A1" s="8" t="s">
        <v>9</v>
      </c>
      <c r="K1" s="16" t="s">
        <v>86</v>
      </c>
      <c r="L1" s="18" t="n">
        <v>0.98</v>
      </c>
    </row>
    <row r="2" customFormat="false" ht="15" hidden="false" customHeight="false" outlineLevel="0" collapsed="false">
      <c r="A2" s="2" t="s">
        <v>87</v>
      </c>
      <c r="K2" s="16" t="s">
        <v>88</v>
      </c>
      <c r="L2" s="18" t="n">
        <v>0.9</v>
      </c>
    </row>
    <row r="3" customFormat="false" ht="15" hidden="false" customHeight="false" outlineLevel="0" collapsed="false">
      <c r="A3" s="9" t="s">
        <v>22</v>
      </c>
    </row>
    <row r="5" customFormat="false" ht="33.75" hidden="false" customHeight="true" outlineLevel="0" collapsed="false">
      <c r="A5" s="10" t="s">
        <v>24</v>
      </c>
      <c r="B5" s="10" t="s">
        <v>89</v>
      </c>
      <c r="C5" s="10" t="s">
        <v>90</v>
      </c>
      <c r="D5" s="10" t="s">
        <v>91</v>
      </c>
      <c r="E5" s="10" t="s">
        <v>92</v>
      </c>
      <c r="F5" s="10" t="s">
        <v>93</v>
      </c>
      <c r="G5" s="10" t="s">
        <v>94</v>
      </c>
      <c r="H5" s="10" t="s">
        <v>95</v>
      </c>
      <c r="I5" s="10" t="s">
        <v>96</v>
      </c>
      <c r="J5" s="10" t="s">
        <v>29</v>
      </c>
    </row>
    <row r="6" customFormat="false" ht="15" hidden="false" customHeight="false" outlineLevel="0" collapsed="false">
      <c r="A6" s="11" t="s">
        <v>61</v>
      </c>
      <c r="B6" s="11" t="s">
        <v>97</v>
      </c>
      <c r="C6" s="15" t="n">
        <v>0.995</v>
      </c>
      <c r="D6" s="15" t="n">
        <v>0.97</v>
      </c>
      <c r="E6" s="15" t="n">
        <v>0.99</v>
      </c>
      <c r="F6" s="11" t="s">
        <v>98</v>
      </c>
      <c r="G6" s="14" t="n">
        <f aca="false">IF(COUNT(C6:E6)&lt;3,"",MIN(C6:E6))</f>
        <v>0.97</v>
      </c>
      <c r="H6" s="12" t="str">
        <f aca="false">IF(G6="","",IF(AND(G6&gt;=$L$1,F6="Yes"),"Ready",IF(G6&gt;=$L$2,"At risk","Not ready")))</f>
        <v>At risk</v>
      </c>
      <c r="I6" s="11"/>
      <c r="J6" s="11" t="s">
        <v>99</v>
      </c>
    </row>
    <row r="7" customFormat="false" ht="15" hidden="false" customHeight="false" outlineLevel="0" collapsed="false">
      <c r="A7" s="11" t="s">
        <v>37</v>
      </c>
      <c r="B7" s="11" t="s">
        <v>97</v>
      </c>
      <c r="C7" s="15"/>
      <c r="D7" s="15"/>
      <c r="E7" s="15"/>
      <c r="F7" s="11" t="s">
        <v>98</v>
      </c>
      <c r="G7" s="14" t="str">
        <f aca="false">IF(COUNT(C7:E7)&lt;3,"",MIN(C7:E7))</f>
        <v/>
      </c>
      <c r="H7" s="12" t="str">
        <f aca="false">IF(G7="","",IF(AND(G7&gt;=$L$1,F7="Yes"),"Ready",IF(G7&gt;=$L$2,"At risk","Not ready")))</f>
        <v/>
      </c>
      <c r="I7" s="11"/>
      <c r="J7" s="11"/>
    </row>
    <row r="8" customFormat="false" ht="15" hidden="false" customHeight="false" outlineLevel="0" collapsed="false">
      <c r="A8" s="11" t="s">
        <v>39</v>
      </c>
      <c r="B8" s="11" t="s">
        <v>97</v>
      </c>
      <c r="C8" s="15"/>
      <c r="D8" s="15"/>
      <c r="E8" s="15"/>
      <c r="F8" s="11" t="s">
        <v>98</v>
      </c>
      <c r="G8" s="14" t="str">
        <f aca="false">IF(COUNT(C8:E8)&lt;3,"",MIN(C8:E8))</f>
        <v/>
      </c>
      <c r="H8" s="12" t="str">
        <f aca="false">IF(G8="","",IF(AND(G8&gt;=$L$1,F8="Yes"),"Ready",IF(G8&gt;=$L$2,"At risk","Not ready")))</f>
        <v/>
      </c>
      <c r="I8" s="11"/>
      <c r="J8" s="11"/>
    </row>
    <row r="9" customFormat="false" ht="15" hidden="false" customHeight="false" outlineLevel="0" collapsed="false">
      <c r="A9" s="11" t="s">
        <v>40</v>
      </c>
      <c r="B9" s="11" t="s">
        <v>97</v>
      </c>
      <c r="C9" s="15"/>
      <c r="D9" s="15"/>
      <c r="E9" s="15"/>
      <c r="F9" s="11" t="s">
        <v>98</v>
      </c>
      <c r="G9" s="14" t="str">
        <f aca="false">IF(COUNT(C9:E9)&lt;3,"",MIN(C9:E9))</f>
        <v/>
      </c>
      <c r="H9" s="12" t="str">
        <f aca="false">IF(G9="","",IF(AND(G9&gt;=$L$1,F9="Yes"),"Ready",IF(G9&gt;=$L$2,"At risk","Not ready")))</f>
        <v/>
      </c>
      <c r="I9" s="11"/>
      <c r="J9" s="11"/>
    </row>
    <row r="10" customFormat="false" ht="15" hidden="false" customHeight="false" outlineLevel="0" collapsed="false">
      <c r="A10" s="11" t="s">
        <v>42</v>
      </c>
      <c r="B10" s="11" t="s">
        <v>97</v>
      </c>
      <c r="C10" s="15"/>
      <c r="D10" s="15"/>
      <c r="E10" s="15"/>
      <c r="F10" s="11" t="s">
        <v>98</v>
      </c>
      <c r="G10" s="14" t="str">
        <f aca="false">IF(COUNT(C10:E10)&lt;3,"",MIN(C10:E10))</f>
        <v/>
      </c>
      <c r="H10" s="12" t="str">
        <f aca="false">IF(G10="","",IF(AND(G10&gt;=$L$1,F10="Yes"),"Ready",IF(G10&gt;=$L$2,"At risk","Not ready")))</f>
        <v/>
      </c>
      <c r="I10" s="11"/>
      <c r="J10" s="11"/>
    </row>
    <row r="11" customFormat="false" ht="15" hidden="false" customHeight="false" outlineLevel="0" collapsed="false">
      <c r="A11" s="11" t="s">
        <v>100</v>
      </c>
      <c r="B11" s="11" t="s">
        <v>97</v>
      </c>
      <c r="C11" s="15"/>
      <c r="D11" s="15"/>
      <c r="E11" s="15"/>
      <c r="F11" s="11" t="s">
        <v>98</v>
      </c>
      <c r="G11" s="14" t="str">
        <f aca="false">IF(COUNT(C11:E11)&lt;3,"",MIN(C11:E11))</f>
        <v/>
      </c>
      <c r="H11" s="12" t="str">
        <f aca="false">IF(G11="","",IF(AND(G11&gt;=$L$1,F11="Yes"),"Ready",IF(G11&gt;=$L$2,"At risk","Not ready")))</f>
        <v/>
      </c>
      <c r="I11" s="11"/>
      <c r="J11" s="11"/>
    </row>
    <row r="12" customFormat="false" ht="15" hidden="false" customHeight="false" outlineLevel="0" collapsed="false">
      <c r="A12" s="11" t="s">
        <v>80</v>
      </c>
      <c r="B12" s="11" t="s">
        <v>97</v>
      </c>
      <c r="C12" s="15"/>
      <c r="D12" s="15"/>
      <c r="E12" s="15"/>
      <c r="F12" s="11" t="s">
        <v>98</v>
      </c>
      <c r="G12" s="14" t="str">
        <f aca="false">IF(COUNT(C12:E12)&lt;3,"",MIN(C12:E12))</f>
        <v/>
      </c>
      <c r="H12" s="12" t="str">
        <f aca="false">IF(G12="","",IF(AND(G12&gt;=$L$1,F12="Yes"),"Ready",IF(G12&gt;=$L$2,"At risk","Not ready")))</f>
        <v/>
      </c>
      <c r="I12" s="11"/>
      <c r="J12" s="11"/>
    </row>
    <row r="13" customFormat="false" ht="15" hidden="false" customHeight="false" outlineLevel="0" collapsed="false">
      <c r="A13" s="11" t="s">
        <v>48</v>
      </c>
      <c r="B13" s="11" t="s">
        <v>97</v>
      </c>
      <c r="C13" s="15"/>
      <c r="D13" s="15"/>
      <c r="E13" s="15"/>
      <c r="F13" s="11" t="s">
        <v>98</v>
      </c>
      <c r="G13" s="14" t="str">
        <f aca="false">IF(COUNT(C13:E13)&lt;3,"",MIN(C13:E13))</f>
        <v/>
      </c>
      <c r="H13" s="12" t="str">
        <f aca="false">IF(G13="","",IF(AND(G13&gt;=$L$1,F13="Yes"),"Ready",IF(G13&gt;=$L$2,"At risk","Not ready")))</f>
        <v/>
      </c>
      <c r="I13" s="11"/>
      <c r="J13" s="11"/>
    </row>
    <row r="14" customFormat="false" ht="15" hidden="false" customHeight="false" outlineLevel="0" collapsed="false">
      <c r="A14" s="11" t="s">
        <v>101</v>
      </c>
      <c r="B14" s="11" t="s">
        <v>97</v>
      </c>
      <c r="C14" s="15"/>
      <c r="D14" s="15"/>
      <c r="E14" s="15"/>
      <c r="F14" s="11" t="s">
        <v>98</v>
      </c>
      <c r="G14" s="14" t="str">
        <f aca="false">IF(COUNT(C14:E14)&lt;3,"",MIN(C14:E14))</f>
        <v/>
      </c>
      <c r="H14" s="12" t="str">
        <f aca="false">IF(G14="","",IF(AND(G14&gt;=$L$1,F14="Yes"),"Ready",IF(G14&gt;=$L$2,"At risk","Not ready")))</f>
        <v/>
      </c>
      <c r="I14" s="11"/>
      <c r="J14" s="11"/>
    </row>
    <row r="15" customFormat="false" ht="15" hidden="false" customHeight="false" outlineLevel="0" collapsed="false">
      <c r="A15" s="11"/>
      <c r="B15" s="11"/>
      <c r="C15" s="15"/>
      <c r="D15" s="15"/>
      <c r="E15" s="15"/>
      <c r="F15" s="11"/>
      <c r="G15" s="14" t="str">
        <f aca="false">IF(COUNT(C15:E15)&lt;3,"",MIN(C15:E15))</f>
        <v/>
      </c>
      <c r="H15" s="12" t="str">
        <f aca="false">IF(G15="","",IF(AND(G15&gt;=$L$1,F15="Yes"),"Ready",IF(G15&gt;=$L$2,"At risk","Not ready")))</f>
        <v/>
      </c>
      <c r="I15" s="11"/>
      <c r="J15" s="11"/>
    </row>
    <row r="16" customFormat="false" ht="15" hidden="false" customHeight="false" outlineLevel="0" collapsed="false">
      <c r="A16" s="11"/>
      <c r="B16" s="11"/>
      <c r="C16" s="15"/>
      <c r="D16" s="15"/>
      <c r="E16" s="15"/>
      <c r="F16" s="11"/>
      <c r="G16" s="14" t="str">
        <f aca="false">IF(COUNT(C16:E16)&lt;3,"",MIN(C16:E16))</f>
        <v/>
      </c>
      <c r="H16" s="12" t="str">
        <f aca="false">IF(G16="","",IF(AND(G16&gt;=$L$1,F16="Yes"),"Ready",IF(G16&gt;=$L$2,"At risk","Not ready")))</f>
        <v/>
      </c>
      <c r="I16" s="11"/>
      <c r="J16" s="11"/>
    </row>
    <row r="17" customFormat="false" ht="15" hidden="false" customHeight="false" outlineLevel="0" collapsed="false">
      <c r="A17" s="11"/>
      <c r="B17" s="11"/>
      <c r="C17" s="15"/>
      <c r="D17" s="15"/>
      <c r="E17" s="15"/>
      <c r="F17" s="11"/>
      <c r="G17" s="14" t="str">
        <f aca="false">IF(COUNT(C17:E17)&lt;3,"",MIN(C17:E17))</f>
        <v/>
      </c>
      <c r="H17" s="12" t="str">
        <f aca="false">IF(G17="","",IF(AND(G17&gt;=$L$1,F17="Yes"),"Ready",IF(G17&gt;=$L$2,"At risk","Not ready")))</f>
        <v/>
      </c>
      <c r="I17" s="11"/>
      <c r="J17" s="11"/>
    </row>
    <row r="18" customFormat="false" ht="15" hidden="false" customHeight="false" outlineLevel="0" collapsed="false">
      <c r="A18" s="11"/>
      <c r="B18" s="11"/>
      <c r="C18" s="15"/>
      <c r="D18" s="15"/>
      <c r="E18" s="15"/>
      <c r="F18" s="11"/>
      <c r="G18" s="14" t="str">
        <f aca="false">IF(COUNT(C18:E18)&lt;3,"",MIN(C18:E18))</f>
        <v/>
      </c>
      <c r="H18" s="12" t="str">
        <f aca="false">IF(G18="","",IF(AND(G18&gt;=$L$1,F18="Yes"),"Ready",IF(G18&gt;=$L$2,"At risk","Not ready")))</f>
        <v/>
      </c>
      <c r="I18" s="11"/>
      <c r="J18" s="11"/>
    </row>
    <row r="19" customFormat="false" ht="15" hidden="false" customHeight="false" outlineLevel="0" collapsed="false">
      <c r="A19" s="11"/>
      <c r="B19" s="11"/>
      <c r="C19" s="15"/>
      <c r="D19" s="15"/>
      <c r="E19" s="15"/>
      <c r="F19" s="11"/>
      <c r="G19" s="14" t="str">
        <f aca="false">IF(COUNT(C19:E19)&lt;3,"",MIN(C19:E19))</f>
        <v/>
      </c>
      <c r="H19" s="12" t="str">
        <f aca="false">IF(G19="","",IF(AND(G19&gt;=$L$1,F19="Yes"),"Ready",IF(G19&gt;=$L$2,"At risk","Not ready")))</f>
        <v/>
      </c>
      <c r="I19" s="11"/>
      <c r="J19" s="11"/>
    </row>
    <row r="20" customFormat="false" ht="15" hidden="false" customHeight="false" outlineLevel="0" collapsed="false">
      <c r="A20" s="11"/>
      <c r="B20" s="11"/>
      <c r="C20" s="15"/>
      <c r="D20" s="15"/>
      <c r="E20" s="15"/>
      <c r="F20" s="11"/>
      <c r="G20" s="14" t="str">
        <f aca="false">IF(COUNT(C20:E20)&lt;3,"",MIN(C20:E20))</f>
        <v/>
      </c>
      <c r="H20" s="12" t="str">
        <f aca="false">IF(G20="","",IF(AND(G20&gt;=$L$1,F20="Yes"),"Ready",IF(G20&gt;=$L$2,"At risk","Not ready")))</f>
        <v/>
      </c>
      <c r="I20" s="11"/>
      <c r="J20" s="11"/>
    </row>
    <row r="22" customFormat="false" ht="15" hidden="false" customHeight="false" outlineLevel="0" collapsed="false">
      <c r="A22" s="16" t="s">
        <v>102</v>
      </c>
      <c r="C22" s="19" t="n">
        <f aca="false">COUNT(G6:G20)</f>
        <v>1</v>
      </c>
    </row>
    <row r="23" customFormat="false" ht="15" hidden="false" customHeight="false" outlineLevel="0" collapsed="false">
      <c r="A23" s="16" t="s">
        <v>103</v>
      </c>
      <c r="C23" s="19" t="n">
        <f aca="false">COUNTIF(H6:H20,"Ready")</f>
        <v>0</v>
      </c>
    </row>
    <row r="24" customFormat="false" ht="15" hidden="false" customHeight="false" outlineLevel="0" collapsed="false">
      <c r="A24" s="16" t="s">
        <v>104</v>
      </c>
      <c r="C24" s="19" t="n">
        <f aca="false">COUNTIF(H6:H20,"At risk")</f>
        <v>1</v>
      </c>
    </row>
    <row r="25" customFormat="false" ht="15" hidden="false" customHeight="false" outlineLevel="0" collapsed="false">
      <c r="A25" s="16" t="s">
        <v>105</v>
      </c>
      <c r="C25" s="19" t="n">
        <f aca="false">COUNTIF(H6:H20,"Not ready")</f>
        <v>0</v>
      </c>
    </row>
    <row r="26" customFormat="false" ht="15" hidden="false" customHeight="false" outlineLevel="0" collapsed="false">
      <c r="A26" s="16" t="s">
        <v>106</v>
      </c>
      <c r="C26" s="20" t="n">
        <f aca="false">IFERROR(C23/C22,0)</f>
        <v>0</v>
      </c>
    </row>
  </sheetData>
  <autoFilter ref="A5:J20"/>
  <conditionalFormatting sqref="H6:H20">
    <cfRule type="cellIs" priority="2" operator="equal" aboveAverage="0" equalAverage="0" bottom="0" percent="0" rank="0" text="" dxfId="4">
      <formula>"Ready"</formula>
    </cfRule>
    <cfRule type="cellIs" priority="3" operator="equal" aboveAverage="0" equalAverage="0" bottom="0" percent="0" rank="0" text="" dxfId="8">
      <formula>"At risk"</formula>
    </cfRule>
    <cfRule type="cellIs" priority="4" operator="equal" aboveAverage="0" equalAverage="0" bottom="0" percent="0" rank="0" text="" dxfId="5">
      <formula>"Not ready"</formula>
    </cfRule>
  </conditionalFormatting>
  <dataValidations count="1">
    <dataValidation allowBlank="true" errorStyle="stop" operator="between" showDropDown="false" showErrorMessage="false" showInputMessage="false" sqref="F6:F20"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7A823"/>
    <pageSetUpPr fitToPage="true"/>
  </sheetPr>
  <dimension ref="A1:H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4" min="2" style="0" width="11"/>
    <col collapsed="false" customWidth="true" hidden="false" outlineLevel="0" max="5" min="5" style="0" width="13"/>
    <col collapsed="false" customWidth="true" hidden="false" outlineLevel="0" max="6" min="6" style="0" width="10"/>
    <col collapsed="false" customWidth="true" hidden="false" outlineLevel="0" max="7" min="7" style="0" width="14"/>
    <col collapsed="false" customWidth="true" hidden="false" outlineLevel="0" max="8" min="8" style="0" width="16"/>
  </cols>
  <sheetData>
    <row r="1" customFormat="false" ht="19.7" hidden="false" customHeight="false" outlineLevel="0" collapsed="false">
      <c r="A1" s="8" t="s">
        <v>11</v>
      </c>
    </row>
    <row r="2" customFormat="false" ht="15" hidden="false" customHeight="false" outlineLevel="0" collapsed="false">
      <c r="A2" s="2" t="s">
        <v>107</v>
      </c>
    </row>
    <row r="3" customFormat="false" ht="15" hidden="false" customHeight="false" outlineLevel="0" collapsed="false">
      <c r="A3" s="9" t="s">
        <v>22</v>
      </c>
    </row>
    <row r="5" customFormat="false" ht="33.75" hidden="false" customHeight="true" outlineLevel="0" collapsed="false">
      <c r="A5" s="10" t="s">
        <v>24</v>
      </c>
      <c r="B5" s="10" t="s">
        <v>108</v>
      </c>
      <c r="C5" s="10" t="s">
        <v>109</v>
      </c>
      <c r="D5" s="10" t="s">
        <v>110</v>
      </c>
      <c r="E5" s="10" t="s">
        <v>111</v>
      </c>
      <c r="F5" s="10" t="s">
        <v>112</v>
      </c>
      <c r="G5" s="10" t="s">
        <v>113</v>
      </c>
      <c r="H5" s="10" t="s">
        <v>114</v>
      </c>
    </row>
    <row r="6" customFormat="false" ht="15" hidden="false" customHeight="false" outlineLevel="0" collapsed="false">
      <c r="A6" s="11" t="s">
        <v>61</v>
      </c>
      <c r="B6" s="21" t="n">
        <v>0.86</v>
      </c>
      <c r="C6" s="21" t="n">
        <v>0.93</v>
      </c>
      <c r="D6" s="21" t="n">
        <v>0.97</v>
      </c>
      <c r="E6" s="21"/>
      <c r="F6" s="22" t="n">
        <f aca="false">IF(COUNT(B6:E6)=0,"",LOOKUP(2,1/(B6:E6&lt;&gt;""),B6:E6))</f>
        <v>0.97</v>
      </c>
      <c r="G6" s="23" t="n">
        <f aca="false">IF(OR(B6="",F6=""),"",F6-B6)</f>
        <v>0.11</v>
      </c>
      <c r="H6" s="12" t="str">
        <f aca="false">IF(F6="","",IF(F6&gt;='Readiness Scorecard'!$L$1,"Yes",IF(F6&gt;='Readiness Scorecard'!$L$2,"Watch","No")))</f>
        <v>Watch</v>
      </c>
    </row>
    <row r="7" customFormat="false" ht="15" hidden="false" customHeight="false" outlineLevel="0" collapsed="false">
      <c r="A7" s="11" t="s">
        <v>37</v>
      </c>
      <c r="B7" s="21"/>
      <c r="C7" s="21"/>
      <c r="D7" s="21"/>
      <c r="E7" s="21"/>
      <c r="F7" s="22" t="str">
        <f aca="false">IF(COUNT(B7:E7)=0,"",LOOKUP(2,1/(B7:E7&lt;&gt;""),B7:E7))</f>
        <v/>
      </c>
      <c r="G7" s="23" t="str">
        <f aca="false">IF(OR(B7="",F7=""),"",F7-B7)</f>
        <v/>
      </c>
      <c r="H7" s="12" t="str">
        <f aca="false">IF(F7="","",IF(F7&gt;='Readiness Scorecard'!$L$1,"Yes",IF(F7&gt;='Readiness Scorecard'!$L$2,"Watch","No")))</f>
        <v/>
      </c>
    </row>
    <row r="8" customFormat="false" ht="15" hidden="false" customHeight="false" outlineLevel="0" collapsed="false">
      <c r="A8" s="11" t="s">
        <v>39</v>
      </c>
      <c r="B8" s="21"/>
      <c r="C8" s="21"/>
      <c r="D8" s="21"/>
      <c r="E8" s="21"/>
      <c r="F8" s="22" t="str">
        <f aca="false">IF(COUNT(B8:E8)=0,"",LOOKUP(2,1/(B8:E8&lt;&gt;""),B8:E8))</f>
        <v/>
      </c>
      <c r="G8" s="23" t="str">
        <f aca="false">IF(OR(B8="",F8=""),"",F8-B8)</f>
        <v/>
      </c>
      <c r="H8" s="12" t="str">
        <f aca="false">IF(F8="","",IF(F8&gt;='Readiness Scorecard'!$L$1,"Yes",IF(F8&gt;='Readiness Scorecard'!$L$2,"Watch","No")))</f>
        <v/>
      </c>
    </row>
    <row r="9" customFormat="false" ht="15" hidden="false" customHeight="false" outlineLevel="0" collapsed="false">
      <c r="A9" s="11" t="s">
        <v>40</v>
      </c>
      <c r="B9" s="21"/>
      <c r="C9" s="21"/>
      <c r="D9" s="21"/>
      <c r="E9" s="21"/>
      <c r="F9" s="22" t="str">
        <f aca="false">IF(COUNT(B9:E9)=0,"",LOOKUP(2,1/(B9:E9&lt;&gt;""),B9:E9))</f>
        <v/>
      </c>
      <c r="G9" s="23" t="str">
        <f aca="false">IF(OR(B9="",F9=""),"",F9-B9)</f>
        <v/>
      </c>
      <c r="H9" s="12" t="str">
        <f aca="false">IF(F9="","",IF(F9&gt;='Readiness Scorecard'!$L$1,"Yes",IF(F9&gt;='Readiness Scorecard'!$L$2,"Watch","No")))</f>
        <v/>
      </c>
    </row>
    <row r="10" customFormat="false" ht="15" hidden="false" customHeight="false" outlineLevel="0" collapsed="false">
      <c r="A10" s="11" t="s">
        <v>42</v>
      </c>
      <c r="B10" s="21"/>
      <c r="C10" s="21"/>
      <c r="D10" s="21"/>
      <c r="E10" s="21"/>
      <c r="F10" s="22" t="str">
        <f aca="false">IF(COUNT(B10:E10)=0,"",LOOKUP(2,1/(B10:E10&lt;&gt;""),B10:E10))</f>
        <v/>
      </c>
      <c r="G10" s="23" t="str">
        <f aca="false">IF(OR(B10="",F10=""),"",F10-B10)</f>
        <v/>
      </c>
      <c r="H10" s="12" t="str">
        <f aca="false">IF(F10="","",IF(F10&gt;='Readiness Scorecard'!$L$1,"Yes",IF(F10&gt;='Readiness Scorecard'!$L$2,"Watch","No")))</f>
        <v/>
      </c>
    </row>
    <row r="11" customFormat="false" ht="15" hidden="false" customHeight="false" outlineLevel="0" collapsed="false">
      <c r="A11" s="11" t="s">
        <v>100</v>
      </c>
      <c r="B11" s="21"/>
      <c r="C11" s="21"/>
      <c r="D11" s="21"/>
      <c r="E11" s="21"/>
      <c r="F11" s="22" t="str">
        <f aca="false">IF(COUNT(B11:E11)=0,"",LOOKUP(2,1/(B11:E11&lt;&gt;""),B11:E11))</f>
        <v/>
      </c>
      <c r="G11" s="23" t="str">
        <f aca="false">IF(OR(B11="",F11=""),"",F11-B11)</f>
        <v/>
      </c>
      <c r="H11" s="12" t="str">
        <f aca="false">IF(F11="","",IF(F11&gt;='Readiness Scorecard'!$L$1,"Yes",IF(F11&gt;='Readiness Scorecard'!$L$2,"Watch","No")))</f>
        <v/>
      </c>
    </row>
    <row r="12" customFormat="false" ht="15" hidden="false" customHeight="false" outlineLevel="0" collapsed="false">
      <c r="A12" s="11" t="s">
        <v>80</v>
      </c>
      <c r="B12" s="21"/>
      <c r="C12" s="21"/>
      <c r="D12" s="21"/>
      <c r="E12" s="21"/>
      <c r="F12" s="22" t="str">
        <f aca="false">IF(COUNT(B12:E12)=0,"",LOOKUP(2,1/(B12:E12&lt;&gt;""),B12:E12))</f>
        <v/>
      </c>
      <c r="G12" s="23" t="str">
        <f aca="false">IF(OR(B12="",F12=""),"",F12-B12)</f>
        <v/>
      </c>
      <c r="H12" s="12" t="str">
        <f aca="false">IF(F12="","",IF(F12&gt;='Readiness Scorecard'!$L$1,"Yes",IF(F12&gt;='Readiness Scorecard'!$L$2,"Watch","No")))</f>
        <v/>
      </c>
    </row>
    <row r="13" customFormat="false" ht="15" hidden="false" customHeight="false" outlineLevel="0" collapsed="false">
      <c r="A13" s="11" t="s">
        <v>48</v>
      </c>
      <c r="B13" s="21"/>
      <c r="C13" s="21"/>
      <c r="D13" s="21"/>
      <c r="E13" s="21"/>
      <c r="F13" s="22" t="str">
        <f aca="false">IF(COUNT(B13:E13)=0,"",LOOKUP(2,1/(B13:E13&lt;&gt;""),B13:E13))</f>
        <v/>
      </c>
      <c r="G13" s="23" t="str">
        <f aca="false">IF(OR(B13="",F13=""),"",F13-B13)</f>
        <v/>
      </c>
      <c r="H13" s="12" t="str">
        <f aca="false">IF(F13="","",IF(F13&gt;='Readiness Scorecard'!$L$1,"Yes",IF(F13&gt;='Readiness Scorecard'!$L$2,"Watch","No")))</f>
        <v/>
      </c>
    </row>
    <row r="14" customFormat="false" ht="15" hidden="false" customHeight="false" outlineLevel="0" collapsed="false">
      <c r="A14" s="11" t="s">
        <v>101</v>
      </c>
      <c r="B14" s="21"/>
      <c r="C14" s="21"/>
      <c r="D14" s="21"/>
      <c r="E14" s="21"/>
      <c r="F14" s="22" t="str">
        <f aca="false">IF(COUNT(B14:E14)=0,"",LOOKUP(2,1/(B14:E14&lt;&gt;""),B14:E14))</f>
        <v/>
      </c>
      <c r="G14" s="23" t="str">
        <f aca="false">IF(OR(B14="",F14=""),"",F14-B14)</f>
        <v/>
      </c>
      <c r="H14" s="12" t="str">
        <f aca="false">IF(F14="","",IF(F14&gt;='Readiness Scorecard'!$L$1,"Yes",IF(F14&gt;='Readiness Scorecard'!$L$2,"Watch","No")))</f>
        <v/>
      </c>
    </row>
    <row r="15" customFormat="false" ht="15" hidden="false" customHeight="false" outlineLevel="0" collapsed="false">
      <c r="A15" s="11"/>
      <c r="B15" s="21"/>
      <c r="C15" s="21"/>
      <c r="D15" s="21"/>
      <c r="E15" s="21"/>
      <c r="F15" s="22" t="str">
        <f aca="false">IF(COUNT(B15:E15)=0,"",LOOKUP(2,1/(B15:E15&lt;&gt;""),B15:E15))</f>
        <v/>
      </c>
      <c r="G15" s="23" t="str">
        <f aca="false">IF(OR(B15="",F15=""),"",F15-B15)</f>
        <v/>
      </c>
      <c r="H15" s="12" t="str">
        <f aca="false">IF(F15="","",IF(F15&gt;='Readiness Scorecard'!$L$1,"Yes",IF(F15&gt;='Readiness Scorecard'!$L$2,"Watch","No")))</f>
        <v/>
      </c>
    </row>
    <row r="16" customFormat="false" ht="15" hidden="false" customHeight="false" outlineLevel="0" collapsed="false">
      <c r="A16" s="11"/>
      <c r="B16" s="21"/>
      <c r="C16" s="21"/>
      <c r="D16" s="21"/>
      <c r="E16" s="21"/>
      <c r="F16" s="22" t="str">
        <f aca="false">IF(COUNT(B16:E16)=0,"",LOOKUP(2,1/(B16:E16&lt;&gt;""),B16:E16))</f>
        <v/>
      </c>
      <c r="G16" s="23" t="str">
        <f aca="false">IF(OR(B16="",F16=""),"",F16-B16)</f>
        <v/>
      </c>
      <c r="H16" s="12" t="str">
        <f aca="false">IF(F16="","",IF(F16&gt;='Readiness Scorecard'!$L$1,"Yes",IF(F16&gt;='Readiness Scorecard'!$L$2,"Watch","No")))</f>
        <v/>
      </c>
    </row>
    <row r="17" customFormat="false" ht="15" hidden="false" customHeight="false" outlineLevel="0" collapsed="false">
      <c r="A17" s="11"/>
      <c r="B17" s="21"/>
      <c r="C17" s="21"/>
      <c r="D17" s="21"/>
      <c r="E17" s="21"/>
      <c r="F17" s="22" t="str">
        <f aca="false">IF(COUNT(B17:E17)=0,"",LOOKUP(2,1/(B17:E17&lt;&gt;""),B17:E17))</f>
        <v/>
      </c>
      <c r="G17" s="23" t="str">
        <f aca="false">IF(OR(B17="",F17=""),"",F17-B17)</f>
        <v/>
      </c>
      <c r="H17" s="12" t="str">
        <f aca="false">IF(F17="","",IF(F17&gt;='Readiness Scorecard'!$L$1,"Yes",IF(F17&gt;='Readiness Scorecard'!$L$2,"Watch","No")))</f>
        <v/>
      </c>
    </row>
    <row r="18" customFormat="false" ht="15" hidden="false" customHeight="false" outlineLevel="0" collapsed="false">
      <c r="A18" s="11"/>
      <c r="B18" s="21"/>
      <c r="C18" s="21"/>
      <c r="D18" s="21"/>
      <c r="E18" s="21"/>
      <c r="F18" s="22" t="str">
        <f aca="false">IF(COUNT(B18:E18)=0,"",LOOKUP(2,1/(B18:E18&lt;&gt;""),B18:E18))</f>
        <v/>
      </c>
      <c r="G18" s="23" t="str">
        <f aca="false">IF(OR(B18="",F18=""),"",F18-B18)</f>
        <v/>
      </c>
      <c r="H18" s="12" t="str">
        <f aca="false">IF(F18="","",IF(F18&gt;='Readiness Scorecard'!$L$1,"Yes",IF(F18&gt;='Readiness Scorecard'!$L$2,"Watch","No")))</f>
        <v/>
      </c>
    </row>
  </sheetData>
  <conditionalFormatting sqref="H6:H18">
    <cfRule type="cellIs" priority="2" operator="equal" aboveAverage="0" equalAverage="0" bottom="0" percent="0" rank="0" text="" dxfId="4">
      <formula>"Yes"</formula>
    </cfRule>
    <cfRule type="cellIs" priority="3" operator="equal" aboveAverage="0" equalAverage="0" bottom="0" percent="0" rank="0" text="" dxfId="8">
      <formula>"Watch"</formula>
    </cfRule>
    <cfRule type="cellIs" priority="4" operator="equal" aboveAverage="0" equalAverage="0" bottom="0" percent="0" rank="0" text="" dxfId="5">
      <formula>"No"</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2026-10-12T18:36:47Z</dcterms:created>
  <dc:creator>openpyxl</dc:creator>
  <dc:description/>
  <dc:language>en-US</dc:language>
  <cp:lastModifiedBy/>
  <dcterms:modified xsi:type="dcterms:W3CDTF">2026-10-12T18:36:47Z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