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utover Runbook" sheetId="2" state="visible" r:id="rId4"/>
    <sheet name="Open Order Strategy" sheetId="3" state="visible" r:id="rId5"/>
    <sheet name="Load &amp; Reconciliation" sheetId="4" state="visible" r:id="rId6"/>
    <sheet name="Go-No-Go" sheetId="5" state="visible" r:id="rId7"/>
    <sheet name="Hypercare Log" sheetId="6" state="visible" r:id="rId8"/>
  </sheets>
  <definedNames>
    <definedName function="false" hidden="true" localSheetId="1" name="_xlnm._FilterDatabase" vbProcedure="false">'Cutover Runbook'!$A$5:$P$35</definedName>
    <definedName function="false" hidden="true" localSheetId="5" name="_xlnm._FilterDatabase" vbProcedure="false">'Hypercare Log'!$A$5:$L$66</definedName>
    <definedName function="false" hidden="true" localSheetId="3" name="_xlnm._FilterDatabase" vbProcedure="false">'Load &amp; Reconciliation'!$A$5:$P$23</definedName>
    <definedName function="false" hidden="true" localSheetId="2" name="_xlnm._FilterDatabase" vbProcedure="false">'Open Order Strategy'!$A$5:$L$19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<sst xmlns="http://schemas.openxmlformats.org/spreadsheetml/2006/main" count="353" uniqueCount="259">
  <si>
    <t xml:space="preserve">SAP S/4HANA Production Planning — Cutover Template Pack</t>
  </si>
  <si>
    <t xml:space="preserve">Companion to the Taksh Solutions article “A Practical Cutover Checklist for Production Planning in SAP S/4HANA”</t>
  </si>
  <si>
    <t xml:space="preserve">https://takshsolutions.com/s4hana-production-planning-cutover-checklist/</t>
  </si>
  <si>
    <t xml:space="preserve">Tab</t>
  </si>
  <si>
    <t xml:space="preserve">What it is for</t>
  </si>
  <si>
    <t xml:space="preserve">Cutover Runbook</t>
  </si>
  <si>
    <t xml:space="preserve">Every cutover task with phase, owner, predecessor, planned timing and a verification step. Planned end times calculate automatically. Use one copy per mock cutover and compare actual against planned durations.</t>
  </si>
  <si>
    <t xml:space="preserve">Open Order Strategy</t>
  </si>
  <si>
    <t xml:space="preserve">Decide, object by object, whether open orders and documents are migrated, closed in the legacy system, or regenerated by planning in S/4HANA — and track counts against the decision.</t>
  </si>
  <si>
    <t xml:space="preserve">Load &amp; Reconciliation</t>
  </si>
  <si>
    <t xml:space="preserve">Master and transactional data loaded in dependency order, with legacy vs. S/4HANA counts and values, variance, tolerance check and business sign-off.</t>
  </si>
  <si>
    <t xml:space="preserve">Go-No-Go</t>
  </si>
  <si>
    <t xml:space="preserve">The criteria agreed in advance for the go-live decision. The overall result calculates from the individual criteria.</t>
  </si>
  <si>
    <t xml:space="preserve">Hypercare Log</t>
  </si>
  <si>
    <t xml:space="preserve">Issues raised after go-live with priority, owner, status and days open, so the team can see whether stability is improving.</t>
  </si>
  <si>
    <t xml:space="preserve">How to use</t>
  </si>
  <si>
    <t xml:space="preserve">1) Replace the example rows with your own plants, objects and owners.  2) Agree the Go-No-Go criteria before the first mock cutover.  3) Re-baseline the runbook after each mock using the actual durations.  4) Keep this file in a shared location with version control.</t>
  </si>
  <si>
    <t xml:space="preserve">Legend</t>
  </si>
  <si>
    <t xml:space="preserve">Yellow fill = input cell.  White cell = formula (do not overwrite).  Drop-down lists are provided for Phase, Status, Strategy, Met? and Priority.</t>
  </si>
  <si>
    <t xml:space="preserve">Please note</t>
  </si>
  <si>
    <t xml:space="preserve">These are generic starting templates, not a substitute for a programme-specific cutover plan. Adapt tasks, objects and tolerances to your system landscape, data volumes and governance. Provided as-is by Taksh Solutions LLC.</t>
  </si>
  <si>
    <t xml:space="preserve">Need help?</t>
  </si>
  <si>
    <t xml:space="preserve">Contact Taksh Solutions — info@takshsolutions.com · +1 208 918 1022 · takshsolutions.com/contact</t>
  </si>
  <si>
    <t xml:space="preserve">One row per task. Planned End = Planned Start + Duration. Variance compares actual vs planned duration.</t>
  </si>
  <si>
    <t xml:space="preserve">Yellow cells are inputs. White cells with black text are formulas — don't overwrite them.</t>
  </si>
  <si>
    <t xml:space="preserve">ID</t>
  </si>
  <si>
    <t xml:space="preserve">Phase</t>
  </si>
  <si>
    <t xml:space="preserve">Task</t>
  </si>
  <si>
    <t xml:space="preserve">Workstream</t>
  </si>
  <si>
    <t xml:space="preserve">Owner</t>
  </si>
  <si>
    <t xml:space="preserve">Predecessor (ID)</t>
  </si>
  <si>
    <t xml:space="preserve">Planned Start</t>
  </si>
  <si>
    <t xml:space="preserve">Duration (hrs)</t>
  </si>
  <si>
    <t xml:space="preserve">Planned End</t>
  </si>
  <si>
    <t xml:space="preserve">Actual Start</t>
  </si>
  <si>
    <t xml:space="preserve">Actual End</t>
  </si>
  <si>
    <t xml:space="preserve">Actual Duration (hrs)</t>
  </si>
  <si>
    <t xml:space="preserve">Variance (hrs)</t>
  </si>
  <si>
    <t xml:space="preserve">Status</t>
  </si>
  <si>
    <t xml:space="preserve">Verification / evidence</t>
  </si>
  <si>
    <t xml:space="preserve">Notes</t>
  </si>
  <si>
    <t xml:space="preserve">T01</t>
  </si>
  <si>
    <t xml:space="preserve">Pre-cutover</t>
  </si>
  <si>
    <t xml:space="preserve">Confirm go/no-go for cutover start</t>
  </si>
  <si>
    <t xml:space="preserve">PMO</t>
  </si>
  <si>
    <t xml:space="preserve">Cutover lead</t>
  </si>
  <si>
    <t xml:space="preserve">Not started</t>
  </si>
  <si>
    <t xml:space="preserve">Go decision recorded in Go-No-Go tab</t>
  </si>
  <si>
    <t xml:space="preserve">Example start time — replace with your cutover start</t>
  </si>
  <si>
    <t xml:space="preserve">T02</t>
  </si>
  <si>
    <t xml:space="preserve">Freeze master data changes in legacy (emergency process only)</t>
  </si>
  <si>
    <t xml:space="preserve">Master data</t>
  </si>
  <si>
    <t xml:space="preserve">MD lead</t>
  </si>
  <si>
    <t xml:space="preserve">Freeze notice issued; change log closed</t>
  </si>
  <si>
    <t xml:space="preserve">T03</t>
  </si>
  <si>
    <t xml:space="preserve">Close / complete agreed legacy production orders</t>
  </si>
  <si>
    <t xml:space="preserve">Production</t>
  </si>
  <si>
    <t xml:space="preserve">Production planner</t>
  </si>
  <si>
    <t xml:space="preserve">Open order count matches Open Order Strategy</t>
  </si>
  <si>
    <t xml:space="preserve">T04</t>
  </si>
  <si>
    <t xml:space="preserve">Legacy shutdown</t>
  </si>
  <si>
    <t xml:space="preserve">Stop legacy planning and execution transactions</t>
  </si>
  <si>
    <t xml:space="preserve">Basis / PMO</t>
  </si>
  <si>
    <t xml:space="preserve">User access locked; batch jobs suspended</t>
  </si>
  <si>
    <t xml:space="preserve">T05</t>
  </si>
  <si>
    <t xml:space="preserve">Take final legacy extracts (stock, open orders, master data deltas)</t>
  </si>
  <si>
    <t xml:space="preserve">Data migration</t>
  </si>
  <si>
    <t xml:space="preserve">Data lead</t>
  </si>
  <si>
    <t xml:space="preserve">Extract record counts logged in Load &amp; Reconciliation</t>
  </si>
  <si>
    <t xml:space="preserve">T06</t>
  </si>
  <si>
    <t xml:space="preserve">Load</t>
  </si>
  <si>
    <t xml:space="preserve">Load material master (plant views, MRP data)</t>
  </si>
  <si>
    <t xml:space="preserve">Count and spot-check vs legacy</t>
  </si>
  <si>
    <t xml:space="preserve">T07</t>
  </si>
  <si>
    <t xml:space="preserve">Load bills of material</t>
  </si>
  <si>
    <t xml:space="preserve">All components exist in plant; counts reconcile</t>
  </si>
  <si>
    <t xml:space="preserve">T08</t>
  </si>
  <si>
    <t xml:space="preserve">Load work centres / resources</t>
  </si>
  <si>
    <t xml:space="preserve">Capacities and formulas validated</t>
  </si>
  <si>
    <t xml:space="preserve">T09</t>
  </si>
  <si>
    <t xml:space="preserve">Load routings</t>
  </si>
  <si>
    <t xml:space="preserve">Every operation references an active work centre</t>
  </si>
  <si>
    <t xml:space="preserve">T10</t>
  </si>
  <si>
    <t xml:space="preserve">Create production versions</t>
  </si>
  <si>
    <t xml:space="preserve">PP lead</t>
  </si>
  <si>
    <t xml:space="preserve">T07,T09</t>
  </si>
  <si>
    <t xml:space="preserve">Every version references released BOM and routing</t>
  </si>
  <si>
    <t xml:space="preserve">T11</t>
  </si>
  <si>
    <t xml:space="preserve">Load sources of supply (info records, scheduling agreements, source lists)</t>
  </si>
  <si>
    <t xml:space="preserve">Procurement</t>
  </si>
  <si>
    <t xml:space="preserve">Procurement lead</t>
  </si>
  <si>
    <t xml:space="preserve">Counts reconcile</t>
  </si>
  <si>
    <t xml:space="preserve">T12</t>
  </si>
  <si>
    <t xml:space="preserve">Planning setup</t>
  </si>
  <si>
    <t xml:space="preserve">Transfer planning master data / generate PDS (if embedded PP/DS is used)</t>
  </si>
  <si>
    <t xml:space="preserve">PP/DS</t>
  </si>
  <si>
    <t xml:space="preserve">Expected products and resources present in PP/DS</t>
  </si>
  <si>
    <t xml:space="preserve">T13</t>
  </si>
  <si>
    <t xml:space="preserve">Load stock balances</t>
  </si>
  <si>
    <t xml:space="preserve">Inventory</t>
  </si>
  <si>
    <t xml:space="preserve">Inventory lead</t>
  </si>
  <si>
    <t xml:space="preserve">Quantity and value reconciled with finance</t>
  </si>
  <si>
    <t xml:space="preserve">T14</t>
  </si>
  <si>
    <t xml:space="preserve">Load open purchase orders and open production orders</t>
  </si>
  <si>
    <t xml:space="preserve">T11,T13</t>
  </si>
  <si>
    <t xml:space="preserve">Counts reconcile with Open Order Strategy</t>
  </si>
  <si>
    <t xml:space="preserve">T15</t>
  </si>
  <si>
    <t xml:space="preserve">Validation</t>
  </si>
  <si>
    <t xml:space="preserve">Run MRP Live and PP/DS heuristics (where used)</t>
  </si>
  <si>
    <t xml:space="preserve">Planning</t>
  </si>
  <si>
    <t xml:space="preserve">T12,T14</t>
  </si>
  <si>
    <t xml:space="preserve">Planned orders reviewed with planners for key products</t>
  </si>
  <si>
    <t xml:space="preserve">T16</t>
  </si>
  <si>
    <t xml:space="preserve">Smoke-test execution: convert, release, issue, confirm, receipt</t>
  </si>
  <si>
    <t xml:space="preserve">One end-to-end order completed</t>
  </si>
  <si>
    <t xml:space="preserve">T17</t>
  </si>
  <si>
    <t xml:space="preserve">Decision</t>
  </si>
  <si>
    <t xml:space="preserve">Go-live go/no-go decision</t>
  </si>
  <si>
    <t xml:space="preserve">Steering committee</t>
  </si>
  <si>
    <t xml:space="preserve">Decision and sign-offs recorded</t>
  </si>
  <si>
    <t xml:space="preserve">T18</t>
  </si>
  <si>
    <t xml:space="preserve">Go-live</t>
  </si>
  <si>
    <t xml:space="preserve">Open system to users; start hypercare</t>
  </si>
  <si>
    <t xml:space="preserve">Users notified; hypercare log active</t>
  </si>
  <si>
    <t xml:space="preserve">Summary</t>
  </si>
  <si>
    <t xml:space="preserve">Tasks</t>
  </si>
  <si>
    <t xml:space="preserve">Done</t>
  </si>
  <si>
    <t xml:space="preserve">Blocked</t>
  </si>
  <si>
    <t xml:space="preserve">% complete</t>
  </si>
  <si>
    <t xml:space="preserve">Planned hours</t>
  </si>
  <si>
    <t xml:space="preserve">Decide per object how open documents are handled at cutover, then track counts against the decision.</t>
  </si>
  <si>
    <t xml:space="preserve">Object / document</t>
  </si>
  <si>
    <t xml:space="preserve">Selection criteria (legacy)</t>
  </si>
  <si>
    <t xml:space="preserve">Strategy</t>
  </si>
  <si>
    <t xml:space="preserve">Rationale</t>
  </si>
  <si>
    <t xml:space="preserve">Legacy cut-off (date)</t>
  </si>
  <si>
    <t xml:space="preserve">Legacy open count</t>
  </si>
  <si>
    <t xml:space="preserve">Target count in S/4HANA</t>
  </si>
  <si>
    <t xml:space="preserve">Actual count in S/4HANA</t>
  </si>
  <si>
    <t xml:space="preserve">Variance</t>
  </si>
  <si>
    <t xml:space="preserve">Planned orders</t>
  </si>
  <si>
    <t xml:space="preserve">All open</t>
  </si>
  <si>
    <t xml:space="preserve">Regenerate</t>
  </si>
  <si>
    <t xml:space="preserve">Planning run in S/4HANA recreates them from demand and stock</t>
  </si>
  <si>
    <t xml:space="preserve">Example row — decisions must be agreed with planning and finance</t>
  </si>
  <si>
    <t xml:space="preserve">Production / process orders — not started</t>
  </si>
  <si>
    <t xml:space="preserve">Created, not released</t>
  </si>
  <si>
    <t xml:space="preserve">Migrate</t>
  </si>
  <si>
    <t xml:space="preserve">Production orders — in process</t>
  </si>
  <si>
    <t xml:space="preserve">Released, partially confirmed</t>
  </si>
  <si>
    <t xml:space="preserve">Close</t>
  </si>
  <si>
    <t xml:space="preserve">Purchase requisitions</t>
  </si>
  <si>
    <t xml:space="preserve">Open, not converted</t>
  </si>
  <si>
    <t xml:space="preserve">Purchase orders / schedule lines</t>
  </si>
  <si>
    <t xml:space="preserve">Open quantity &gt; 0</t>
  </si>
  <si>
    <t xml:space="preserve">Scheduling agreements</t>
  </si>
  <si>
    <t xml:space="preserve">Valid at cut-off</t>
  </si>
  <si>
    <t xml:space="preserve">Sales orders / customer demand</t>
  </si>
  <si>
    <t xml:space="preserve">Planned independent requirements</t>
  </si>
  <si>
    <t xml:space="preserve">Future periods</t>
  </si>
  <si>
    <t xml:space="preserve">Load Sequence &amp; Reconciliation</t>
  </si>
  <si>
    <t xml:space="preserve">Load in dependency order. A row passes when both count and value variances are within tolerance.</t>
  </si>
  <si>
    <t xml:space="preserve">Seq</t>
  </si>
  <si>
    <t xml:space="preserve">Object</t>
  </si>
  <si>
    <t xml:space="preserve">Depends on (Seq)</t>
  </si>
  <si>
    <t xml:space="preserve">Load method / tool</t>
  </si>
  <si>
    <t xml:space="preserve">Legacy count</t>
  </si>
  <si>
    <t xml:space="preserve">S/4HANA count</t>
  </si>
  <si>
    <t xml:space="preserve">Count variance</t>
  </si>
  <si>
    <t xml:space="preserve">Count var. %</t>
  </si>
  <si>
    <t xml:space="preserve">Legacy value</t>
  </si>
  <si>
    <t xml:space="preserve">S/4HANA value</t>
  </si>
  <si>
    <t xml:space="preserve">Value variance</t>
  </si>
  <si>
    <t xml:space="preserve">Tolerance %</t>
  </si>
  <si>
    <t xml:space="preserve">Within tolerance?</t>
  </si>
  <si>
    <t xml:space="preserve">Signed off by</t>
  </si>
  <si>
    <t xml:space="preserve">Sign-off date</t>
  </si>
  <si>
    <t xml:space="preserve">Business partners (suppliers / customers)</t>
  </si>
  <si>
    <t xml:space="preserve">Tolerance 0% = exact match required; stock value row allows 0.1% for rounding (adjust with finance)</t>
  </si>
  <si>
    <t xml:space="preserve">Material master — basic data</t>
  </si>
  <si>
    <t xml:space="preserve">1</t>
  </si>
  <si>
    <t xml:space="preserve">Material master — plant / MRP views</t>
  </si>
  <si>
    <t xml:space="preserve">2</t>
  </si>
  <si>
    <t xml:space="preserve">Bills of material</t>
  </si>
  <si>
    <t xml:space="preserve">3</t>
  </si>
  <si>
    <t xml:space="preserve">Work centres / resources</t>
  </si>
  <si>
    <t xml:space="preserve">Routings</t>
  </si>
  <si>
    <t xml:space="preserve">3,5</t>
  </si>
  <si>
    <t xml:space="preserve">Production versions</t>
  </si>
  <si>
    <t xml:space="preserve">4,6</t>
  </si>
  <si>
    <t xml:space="preserve">Planning data / PDS (if PP/DS)</t>
  </si>
  <si>
    <t xml:space="preserve">7</t>
  </si>
  <si>
    <t xml:space="preserve">Purchasing info records &amp; source lists</t>
  </si>
  <si>
    <t xml:space="preserve">1,3</t>
  </si>
  <si>
    <t xml:space="preserve">Stock balances</t>
  </si>
  <si>
    <t xml:space="preserve">Open purchase orders</t>
  </si>
  <si>
    <t xml:space="preserve">9</t>
  </si>
  <si>
    <t xml:space="preserve">Open production orders</t>
  </si>
  <si>
    <t xml:space="preserve">7,10</t>
  </si>
  <si>
    <t xml:space="preserve">Objects reconciled within tolerance</t>
  </si>
  <si>
    <t xml:space="preserve">Go / No-Go Criteria</t>
  </si>
  <si>
    <t xml:space="preserve">Agree criteria and thresholds before the first mock cutover. Overall result is GO only when every mandatory criterion is met.</t>
  </si>
  <si>
    <t xml:space="preserve">#</t>
  </si>
  <si>
    <t xml:space="preserve">Category</t>
  </si>
  <si>
    <t xml:space="preserve">Criterion</t>
  </si>
  <si>
    <t xml:space="preserve">Threshold / evidence required</t>
  </si>
  <si>
    <t xml:space="preserve">Mandatory?</t>
  </si>
  <si>
    <t xml:space="preserve">Actual / evidence</t>
  </si>
  <si>
    <t xml:space="preserve">Met?</t>
  </si>
  <si>
    <t xml:space="preserve">Data</t>
  </si>
  <si>
    <t xml:space="preserve">Master data loaded and reconciled within tolerance</t>
  </si>
  <si>
    <t xml:space="preserve">All rows 'Yes' on Load &amp; Reconciliation</t>
  </si>
  <si>
    <t xml:space="preserve">Yes</t>
  </si>
  <si>
    <t xml:space="preserve">Stock balances reconciled with finance</t>
  </si>
  <si>
    <t xml:space="preserve">Quantity and value sign-off</t>
  </si>
  <si>
    <t xml:space="preserve">Open orders reconciled to the agreed strategy</t>
  </si>
  <si>
    <t xml:space="preserve">Zero unexplained variance</t>
  </si>
  <si>
    <t xml:space="preserve">Testing</t>
  </si>
  <si>
    <t xml:space="preserve">Critical defects closed</t>
  </si>
  <si>
    <t xml:space="preserve">No open priority 1 / 2 defects</t>
  </si>
  <si>
    <t xml:space="preserve">End-to-end smoke test passed</t>
  </si>
  <si>
    <t xml:space="preserve">Plan → produce → receive completed</t>
  </si>
  <si>
    <t xml:space="preserve">Planning run results reviewed with planners</t>
  </si>
  <si>
    <t xml:space="preserve">Key products and bottleneck resources accepted</t>
  </si>
  <si>
    <t xml:space="preserve">People</t>
  </si>
  <si>
    <t xml:space="preserve">Planners and key users trained</t>
  </si>
  <si>
    <t xml:space="preserve">Training completion recorded</t>
  </si>
  <si>
    <t xml:space="preserve">Support</t>
  </si>
  <si>
    <t xml:space="preserve">Hypercare team and issue process in place</t>
  </si>
  <si>
    <t xml:space="preserve">Rota, contacts and log ready</t>
  </si>
  <si>
    <t xml:space="preserve">Business</t>
  </si>
  <si>
    <t xml:space="preserve">Production plan for go-live week agreed</t>
  </si>
  <si>
    <t xml:space="preserve">Build-ahead and contingency confirmed</t>
  </si>
  <si>
    <t xml:space="preserve">Rollback</t>
  </si>
  <si>
    <t xml:space="preserve">Fallback plan understood</t>
  </si>
  <si>
    <t xml:space="preserve">Decision point and steps documented</t>
  </si>
  <si>
    <t xml:space="preserve">Mandatory criteria</t>
  </si>
  <si>
    <t xml:space="preserve">Mandatory criteria met</t>
  </si>
  <si>
    <t xml:space="preserve">Overall decision</t>
  </si>
  <si>
    <t xml:space="preserve">Hypercare Issue Log</t>
  </si>
  <si>
    <t xml:space="preserve">Log every issue after go-live. Days open counts to today until a resolved date is entered.</t>
  </si>
  <si>
    <t xml:space="preserve">Date raised</t>
  </si>
  <si>
    <t xml:space="preserve">Raised by</t>
  </si>
  <si>
    <t xml:space="preserve">Area</t>
  </si>
  <si>
    <t xml:space="preserve">Description</t>
  </si>
  <si>
    <t xml:space="preserve">Priority</t>
  </si>
  <si>
    <t xml:space="preserve">Target date</t>
  </si>
  <si>
    <t xml:space="preserve">Resolved date</t>
  </si>
  <si>
    <t xml:space="preserve">Days open</t>
  </si>
  <si>
    <t xml:space="preserve">Root cause / resolution</t>
  </si>
  <si>
    <t xml:space="preserve">H001</t>
  </si>
  <si>
    <t xml:space="preserve">Planner — Plant 1000</t>
  </si>
  <si>
    <t xml:space="preserve">Example: planned orders created with unexpected dates for one product family</t>
  </si>
  <si>
    <t xml:space="preserve">P2</t>
  </si>
  <si>
    <t xml:space="preserve">In progress</t>
  </si>
  <si>
    <t xml:space="preserve">Example row — replace or delete</t>
  </si>
  <si>
    <t xml:space="preserve">Open (not Resolved/Closed)</t>
  </si>
  <si>
    <t xml:space="preserve">Open P1</t>
  </si>
  <si>
    <t xml:space="preserve">Open P2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</si>
</sst>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ddd\ dd\-mmm\ hh:mm"/>
    <numFmt numFmtId="166" formatCode="0.0"/>
    <numFmt numFmtId="167" formatCode="\+0.0;\-0.0;0.0"/>
    <numFmt numFmtId="168" formatCode="General"/>
    <numFmt numFmtId="169" formatCode="0%"/>
    <numFmt numFmtId="170" formatCode="dd\-mmm\-yyyy"/>
    <numFmt numFmtId="171" formatCode="#,##0"/>
    <numFmt numFmtId="172" formatCode="\+#,##0;\-#,##0;0"/>
    <numFmt numFmtId="173" formatCode="0.00%"/>
    <numFmt numFmtId="174" formatCode="#,##0.00"/>
    <numFmt numFmtId="175" formatCode="\+#,##0.00;\-#,##0.00;0.00"/>
    <numFmt numFmtId="176" formatCode="0.0%"/>
    <numFmt numFmtId="17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B2E"/>
      <name val="Arial"/>
      <family val="0"/>
      <charset val="1"/>
    </font>
    <font>
      <i val="true"/>
      <sz val="10"/>
      <color rgb="FF5B6B7C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B1B2E"/>
      <name val="Arial"/>
      <family val="0"/>
      <charset val="1"/>
    </font>
    <font>
      <sz val="10"/>
      <color rgb="FF1F2A37"/>
      <name val="Arial"/>
      <family val="0"/>
      <charset val="1"/>
    </font>
    <font>
      <b val="true"/>
      <sz val="16"/>
      <color rgb="FF0B1B2E"/>
      <name val="Arial"/>
      <family val="0"/>
      <charset val="1"/>
    </font>
    <font>
      <sz val="9"/>
      <color rgb="FF8A610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B1B2E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B2E"/>
        <bgColor rgb="FF1F2A37"/>
      </patternFill>
    </fill>
    <fill>
      <patternFill patternType="solid">
        <fgColor rgb="FFFFF7E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E6"/>
      </left>
      <right style="thin">
        <color rgb="FFD5DDE6"/>
      </right>
      <top style="thin">
        <color rgb="FFD5DDE6"/>
      </top>
      <bottom style="thin">
        <color rgb="FFD5DD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6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B1B2E"/>
          <bgColor rgb="FF000000"/>
        </patternFill>
      </fill>
    </dxf>
    <dxf>
      <fill>
        <patternFill patternType="solid">
          <fgColor rgb="FFFFF7E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>
          <bgColor rgb="FFD1FAE5"/>
        </patternFill>
      </fill>
    </dxf>
    <dxf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</font>
    </dxf>
    <dxf>
      <fill>
        <patternFill patternType="solid">
          <fgColor rgb="FFB91C1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100"/>
      <rgbColor rgb="FF800080"/>
      <rgbColor rgb="FF008080"/>
      <rgbColor rgb="FFC0C0C0"/>
      <rgbColor rgb="FF808080"/>
      <rgbColor rgb="FF9999FF"/>
      <rgbColor rgb="FFB91C1C"/>
      <rgbColor rgb="FFFFF7E0"/>
      <rgbColor rgb="FFCCFFFF"/>
      <rgbColor rgb="FF660066"/>
      <rgbColor rgb="FFFF8080"/>
      <rgbColor rgb="FF0066CC"/>
      <rgbColor rgb="FFD5DD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7A823"/>
      <rgbColor rgb="FFFF6600"/>
      <rgbColor rgb="FF5B6B7C"/>
      <rgbColor rgb="FF969696"/>
      <rgbColor rgb="FF003366"/>
      <rgbColor rgb="FF339966"/>
      <rgbColor rgb="FF0B1B2E"/>
      <rgbColor rgb="FF333300"/>
      <rgbColor rgb="FFC2410C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shsolutions.com/s4hana-production-planning-cutover-checklist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2E"/>
    <pageSetUpPr fitToPage="true"/>
  </sheetPr>
  <dimension ref="A1:B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8" hidden="false" customHeight="true" outlineLevel="0" collapsed="false">
      <c r="A5" s="4" t="s">
        <v>3</v>
      </c>
      <c r="B5" s="5" t="s">
        <v>4</v>
      </c>
    </row>
    <row r="6" customFormat="false" ht="43.5" hidden="false" customHeight="true" outlineLevel="0" collapsed="false">
      <c r="A6" s="6" t="s">
        <v>5</v>
      </c>
      <c r="B6" s="7" t="s">
        <v>6</v>
      </c>
    </row>
    <row r="7" customFormat="false" ht="43.5" hidden="false" customHeight="true" outlineLevel="0" collapsed="false">
      <c r="A7" s="6" t="s">
        <v>7</v>
      </c>
      <c r="B7" s="7" t="s">
        <v>8</v>
      </c>
    </row>
    <row r="8" customFormat="false" ht="43.5" hidden="false" customHeight="true" outlineLevel="0" collapsed="false">
      <c r="A8" s="6" t="s">
        <v>9</v>
      </c>
      <c r="B8" s="7" t="s">
        <v>10</v>
      </c>
    </row>
    <row r="9" customFormat="false" ht="43.5" hidden="false" customHeight="true" outlineLevel="0" collapsed="false">
      <c r="A9" s="6" t="s">
        <v>11</v>
      </c>
      <c r="B9" s="7" t="s">
        <v>12</v>
      </c>
    </row>
    <row r="10" customFormat="false" ht="43.5" hidden="false" customHeight="true" outlineLevel="0" collapsed="false">
      <c r="A10" s="6" t="s">
        <v>13</v>
      </c>
      <c r="B10" s="7" t="s">
        <v>14</v>
      </c>
    </row>
    <row r="11" customFormat="false" ht="15" hidden="false" customHeight="true" outlineLevel="0" collapsed="false">
      <c r="A11" s="6"/>
      <c r="B11" s="7"/>
    </row>
    <row r="12" customFormat="false" ht="43.5" hidden="false" customHeight="true" outlineLevel="0" collapsed="false">
      <c r="A12" s="6" t="s">
        <v>15</v>
      </c>
      <c r="B12" s="7" t="s">
        <v>16</v>
      </c>
    </row>
    <row r="13" customFormat="false" ht="43.5" hidden="false" customHeight="true" outlineLevel="0" collapsed="false">
      <c r="A13" s="6" t="s">
        <v>17</v>
      </c>
      <c r="B13" s="7" t="s">
        <v>18</v>
      </c>
    </row>
    <row r="14" customFormat="false" ht="43.5" hidden="false" customHeight="true" outlineLevel="0" collapsed="false">
      <c r="A14" s="6" t="s">
        <v>19</v>
      </c>
      <c r="B14" s="7" t="s">
        <v>20</v>
      </c>
    </row>
    <row r="15" customFormat="false" ht="43.5" hidden="false" customHeight="true" outlineLevel="0" collapsed="false">
      <c r="A15" s="6" t="s">
        <v>21</v>
      </c>
      <c r="B15" s="7" t="s">
        <v>22</v>
      </c>
    </row>
  </sheetData>
  <hyperlinks>
    <hyperlink ref="A3" r:id="rId1" display="https://takshsolutions.com/s4hana-production-planning-cutover-checklist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P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6"/>
    <col collapsed="false" customWidth="true" hidden="false" outlineLevel="0" max="3" min="3" style="0" width="46"/>
    <col collapsed="false" customWidth="true" hidden="false" outlineLevel="0" max="5" min="4" style="0" width="16"/>
    <col collapsed="false" customWidth="true" hidden="false" outlineLevel="0" max="6" min="6" style="0" width="11"/>
    <col collapsed="false" customWidth="true" hidden="false" outlineLevel="0" max="7" min="7" style="0" width="17"/>
    <col collapsed="false" customWidth="true" hidden="false" outlineLevel="0" max="8" min="8" style="0" width="10"/>
    <col collapsed="false" customWidth="true" hidden="false" outlineLevel="0" max="11" min="9" style="0" width="17"/>
    <col collapsed="false" customWidth="true" hidden="false" outlineLevel="0" max="12" min="12" style="0" width="11"/>
    <col collapsed="false" customWidth="true" hidden="false" outlineLevel="0" max="13" min="13" style="0" width="10"/>
    <col collapsed="false" customWidth="true" hidden="false" outlineLevel="0" max="14" min="14" style="0" width="13"/>
    <col collapsed="false" customWidth="true" hidden="false" outlineLevel="0" max="15" min="15" style="0" width="40"/>
    <col collapsed="false" customWidth="true" hidden="false" outlineLevel="0" max="16" min="16" style="0" width="28"/>
  </cols>
  <sheetData>
    <row r="1" customFormat="false" ht="19.7" hidden="false" customHeight="false" outlineLevel="0" collapsed="false">
      <c r="A1" s="8" t="s">
        <v>5</v>
      </c>
    </row>
    <row r="2" customFormat="false" ht="15" hidden="false" customHeight="false" outlineLevel="0" collapsed="false">
      <c r="A2" s="2" t="s">
        <v>23</v>
      </c>
    </row>
    <row r="3" customFormat="false" ht="15" hidden="false" customHeight="false" outlineLevel="0" collapsed="false">
      <c r="A3" s="9" t="s">
        <v>24</v>
      </c>
    </row>
    <row r="5" customFormat="false" ht="31.5" hidden="false" customHeight="true" outlineLevel="0" collapsed="false">
      <c r="A5" s="10" t="s">
        <v>25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33</v>
      </c>
      <c r="J5" s="10" t="s">
        <v>34</v>
      </c>
      <c r="K5" s="10" t="s">
        <v>35</v>
      </c>
      <c r="L5" s="10" t="s">
        <v>36</v>
      </c>
      <c r="M5" s="10" t="s">
        <v>37</v>
      </c>
      <c r="N5" s="10" t="s">
        <v>38</v>
      </c>
      <c r="O5" s="10" t="s">
        <v>39</v>
      </c>
      <c r="P5" s="10" t="s">
        <v>40</v>
      </c>
    </row>
    <row r="6" customFormat="false" ht="23.85" hidden="false" customHeight="false" outlineLevel="0" collapsed="false">
      <c r="A6" s="11" t="s">
        <v>41</v>
      </c>
      <c r="B6" s="11" t="s">
        <v>42</v>
      </c>
      <c r="C6" s="11" t="s">
        <v>43</v>
      </c>
      <c r="D6" s="11" t="s">
        <v>44</v>
      </c>
      <c r="E6" s="11" t="s">
        <v>45</v>
      </c>
      <c r="F6" s="11"/>
      <c r="G6" s="12" t="n">
        <v>46332.75</v>
      </c>
      <c r="H6" s="13" t="n">
        <v>1</v>
      </c>
      <c r="I6" s="14" t="n">
        <f aca="false">IF(OR(G6="",H6=""),"",G6+H6/24)</f>
        <v>46332.7916666667</v>
      </c>
      <c r="J6" s="12"/>
      <c r="K6" s="12"/>
      <c r="L6" s="15" t="str">
        <f aca="false">IF(OR(J6="",K6=""),"",(K6-J6)*24)</f>
        <v/>
      </c>
      <c r="M6" s="16" t="str">
        <f aca="false">IF(OR(L6="",H6=""),"",L6-H6)</f>
        <v/>
      </c>
      <c r="N6" s="11" t="s">
        <v>46</v>
      </c>
      <c r="O6" s="11" t="s">
        <v>47</v>
      </c>
      <c r="P6" s="11" t="s">
        <v>48</v>
      </c>
    </row>
    <row r="7" customFormat="false" ht="23.85" hidden="false" customHeight="false" outlineLevel="0" collapsed="false">
      <c r="A7" s="11" t="s">
        <v>49</v>
      </c>
      <c r="B7" s="11" t="s">
        <v>42</v>
      </c>
      <c r="C7" s="11" t="s">
        <v>50</v>
      </c>
      <c r="D7" s="11" t="s">
        <v>51</v>
      </c>
      <c r="E7" s="11" t="s">
        <v>52</v>
      </c>
      <c r="F7" s="11" t="s">
        <v>41</v>
      </c>
      <c r="G7" s="12"/>
      <c r="H7" s="13" t="n">
        <v>0.5</v>
      </c>
      <c r="I7" s="14" t="str">
        <f aca="false">IF(OR(G7="",H7=""),"",G7+H7/24)</f>
        <v/>
      </c>
      <c r="J7" s="12"/>
      <c r="K7" s="12"/>
      <c r="L7" s="15" t="str">
        <f aca="false">IF(OR(J7="",K7=""),"",(K7-J7)*24)</f>
        <v/>
      </c>
      <c r="M7" s="16" t="str">
        <f aca="false">IF(OR(L7="",H7=""),"",L7-H7)</f>
        <v/>
      </c>
      <c r="N7" s="11" t="s">
        <v>46</v>
      </c>
      <c r="O7" s="11" t="s">
        <v>53</v>
      </c>
      <c r="P7" s="11"/>
    </row>
    <row r="8" customFormat="false" ht="15" hidden="false" customHeight="false" outlineLevel="0" collapsed="false">
      <c r="A8" s="11" t="s">
        <v>54</v>
      </c>
      <c r="B8" s="11" t="s">
        <v>42</v>
      </c>
      <c r="C8" s="11" t="s">
        <v>55</v>
      </c>
      <c r="D8" s="11" t="s">
        <v>56</v>
      </c>
      <c r="E8" s="11" t="s">
        <v>57</v>
      </c>
      <c r="F8" s="11" t="s">
        <v>49</v>
      </c>
      <c r="G8" s="12"/>
      <c r="H8" s="13" t="n">
        <v>4</v>
      </c>
      <c r="I8" s="14" t="str">
        <f aca="false">IF(OR(G8="",H8=""),"",G8+H8/24)</f>
        <v/>
      </c>
      <c r="J8" s="12"/>
      <c r="K8" s="12"/>
      <c r="L8" s="15" t="str">
        <f aca="false">IF(OR(J8="",K8=""),"",(K8-J8)*24)</f>
        <v/>
      </c>
      <c r="M8" s="16" t="str">
        <f aca="false">IF(OR(L8="",H8=""),"",L8-H8)</f>
        <v/>
      </c>
      <c r="N8" s="11" t="s">
        <v>46</v>
      </c>
      <c r="O8" s="11" t="s">
        <v>58</v>
      </c>
      <c r="P8" s="11"/>
    </row>
    <row r="9" customFormat="false" ht="15" hidden="false" customHeight="false" outlineLevel="0" collapsed="false">
      <c r="A9" s="11" t="s">
        <v>59</v>
      </c>
      <c r="B9" s="11" t="s">
        <v>60</v>
      </c>
      <c r="C9" s="11" t="s">
        <v>61</v>
      </c>
      <c r="D9" s="11" t="s">
        <v>62</v>
      </c>
      <c r="E9" s="11" t="s">
        <v>45</v>
      </c>
      <c r="F9" s="11" t="s">
        <v>54</v>
      </c>
      <c r="G9" s="12"/>
      <c r="H9" s="13" t="n">
        <v>0.5</v>
      </c>
      <c r="I9" s="14" t="str">
        <f aca="false">IF(OR(G9="",H9=""),"",G9+H9/24)</f>
        <v/>
      </c>
      <c r="J9" s="12"/>
      <c r="K9" s="12"/>
      <c r="L9" s="15" t="str">
        <f aca="false">IF(OR(J9="",K9=""),"",(K9-J9)*24)</f>
        <v/>
      </c>
      <c r="M9" s="16" t="str">
        <f aca="false">IF(OR(L9="",H9=""),"",L9-H9)</f>
        <v/>
      </c>
      <c r="N9" s="11" t="s">
        <v>46</v>
      </c>
      <c r="O9" s="11" t="s">
        <v>63</v>
      </c>
      <c r="P9" s="11"/>
    </row>
    <row r="10" customFormat="false" ht="23.85" hidden="false" customHeight="false" outlineLevel="0" collapsed="false">
      <c r="A10" s="11" t="s">
        <v>64</v>
      </c>
      <c r="B10" s="11" t="s">
        <v>60</v>
      </c>
      <c r="C10" s="11" t="s">
        <v>65</v>
      </c>
      <c r="D10" s="11" t="s">
        <v>66</v>
      </c>
      <c r="E10" s="11" t="s">
        <v>67</v>
      </c>
      <c r="F10" s="11" t="s">
        <v>59</v>
      </c>
      <c r="G10" s="12"/>
      <c r="H10" s="13" t="n">
        <v>3</v>
      </c>
      <c r="I10" s="14" t="str">
        <f aca="false">IF(OR(G10="",H10=""),"",G10+H10/24)</f>
        <v/>
      </c>
      <c r="J10" s="12"/>
      <c r="K10" s="12"/>
      <c r="L10" s="15" t="str">
        <f aca="false">IF(OR(J10="",K10=""),"",(K10-J10)*24)</f>
        <v/>
      </c>
      <c r="M10" s="16" t="str">
        <f aca="false">IF(OR(L10="",H10=""),"",L10-H10)</f>
        <v/>
      </c>
      <c r="N10" s="11" t="s">
        <v>46</v>
      </c>
      <c r="O10" s="11" t="s">
        <v>68</v>
      </c>
      <c r="P10" s="11"/>
    </row>
    <row r="11" customFormat="false" ht="15" hidden="false" customHeight="false" outlineLevel="0" collapsed="false">
      <c r="A11" s="11" t="s">
        <v>69</v>
      </c>
      <c r="B11" s="11" t="s">
        <v>70</v>
      </c>
      <c r="C11" s="11" t="s">
        <v>71</v>
      </c>
      <c r="D11" s="11" t="s">
        <v>66</v>
      </c>
      <c r="E11" s="11" t="s">
        <v>67</v>
      </c>
      <c r="F11" s="11" t="s">
        <v>64</v>
      </c>
      <c r="G11" s="12"/>
      <c r="H11" s="13" t="n">
        <v>4</v>
      </c>
      <c r="I11" s="14" t="str">
        <f aca="false">IF(OR(G11="",H11=""),"",G11+H11/24)</f>
        <v/>
      </c>
      <c r="J11" s="12"/>
      <c r="K11" s="12"/>
      <c r="L11" s="15" t="str">
        <f aca="false">IF(OR(J11="",K11=""),"",(K11-J11)*24)</f>
        <v/>
      </c>
      <c r="M11" s="16" t="str">
        <f aca="false">IF(OR(L11="",H11=""),"",L11-H11)</f>
        <v/>
      </c>
      <c r="N11" s="11" t="s">
        <v>46</v>
      </c>
      <c r="O11" s="11" t="s">
        <v>72</v>
      </c>
      <c r="P11" s="11"/>
    </row>
    <row r="12" customFormat="false" ht="15" hidden="false" customHeight="false" outlineLevel="0" collapsed="false">
      <c r="A12" s="11" t="s">
        <v>73</v>
      </c>
      <c r="B12" s="11" t="s">
        <v>70</v>
      </c>
      <c r="C12" s="11" t="s">
        <v>74</v>
      </c>
      <c r="D12" s="11" t="s">
        <v>66</v>
      </c>
      <c r="E12" s="11" t="s">
        <v>67</v>
      </c>
      <c r="F12" s="11" t="s">
        <v>69</v>
      </c>
      <c r="G12" s="12"/>
      <c r="H12" s="13" t="n">
        <v>3</v>
      </c>
      <c r="I12" s="14" t="str">
        <f aca="false">IF(OR(G12="",H12=""),"",G12+H12/24)</f>
        <v/>
      </c>
      <c r="J12" s="12"/>
      <c r="K12" s="12"/>
      <c r="L12" s="15" t="str">
        <f aca="false">IF(OR(J12="",K12=""),"",(K12-J12)*24)</f>
        <v/>
      </c>
      <c r="M12" s="16" t="str">
        <f aca="false">IF(OR(L12="",H12=""),"",L12-H12)</f>
        <v/>
      </c>
      <c r="N12" s="11" t="s">
        <v>46</v>
      </c>
      <c r="O12" s="11" t="s">
        <v>75</v>
      </c>
      <c r="P12" s="11"/>
    </row>
    <row r="13" customFormat="false" ht="15" hidden="false" customHeight="false" outlineLevel="0" collapsed="false">
      <c r="A13" s="11" t="s">
        <v>76</v>
      </c>
      <c r="B13" s="11" t="s">
        <v>70</v>
      </c>
      <c r="C13" s="11" t="s">
        <v>77</v>
      </c>
      <c r="D13" s="11" t="s">
        <v>66</v>
      </c>
      <c r="E13" s="11" t="s">
        <v>67</v>
      </c>
      <c r="F13" s="11" t="s">
        <v>69</v>
      </c>
      <c r="G13" s="12"/>
      <c r="H13" s="13" t="n">
        <v>2</v>
      </c>
      <c r="I13" s="14" t="str">
        <f aca="false">IF(OR(G13="",H13=""),"",G13+H13/24)</f>
        <v/>
      </c>
      <c r="J13" s="12"/>
      <c r="K13" s="12"/>
      <c r="L13" s="15" t="str">
        <f aca="false">IF(OR(J13="",K13=""),"",(K13-J13)*24)</f>
        <v/>
      </c>
      <c r="M13" s="16" t="str">
        <f aca="false">IF(OR(L13="",H13=""),"",L13-H13)</f>
        <v/>
      </c>
      <c r="N13" s="11" t="s">
        <v>46</v>
      </c>
      <c r="O13" s="11" t="s">
        <v>78</v>
      </c>
      <c r="P13" s="11"/>
    </row>
    <row r="14" customFormat="false" ht="15" hidden="false" customHeight="false" outlineLevel="0" collapsed="false">
      <c r="A14" s="11" t="s">
        <v>79</v>
      </c>
      <c r="B14" s="11" t="s">
        <v>70</v>
      </c>
      <c r="C14" s="11" t="s">
        <v>80</v>
      </c>
      <c r="D14" s="11" t="s">
        <v>66</v>
      </c>
      <c r="E14" s="11" t="s">
        <v>67</v>
      </c>
      <c r="F14" s="11" t="s">
        <v>76</v>
      </c>
      <c r="G14" s="12"/>
      <c r="H14" s="13" t="n">
        <v>3</v>
      </c>
      <c r="I14" s="14" t="str">
        <f aca="false">IF(OR(G14="",H14=""),"",G14+H14/24)</f>
        <v/>
      </c>
      <c r="J14" s="12"/>
      <c r="K14" s="12"/>
      <c r="L14" s="15" t="str">
        <f aca="false">IF(OR(J14="",K14=""),"",(K14-J14)*24)</f>
        <v/>
      </c>
      <c r="M14" s="16" t="str">
        <f aca="false">IF(OR(L14="",H14=""),"",L14-H14)</f>
        <v/>
      </c>
      <c r="N14" s="11" t="s">
        <v>46</v>
      </c>
      <c r="O14" s="11" t="s">
        <v>81</v>
      </c>
      <c r="P14" s="11"/>
    </row>
    <row r="15" customFormat="false" ht="23.85" hidden="false" customHeight="false" outlineLevel="0" collapsed="false">
      <c r="A15" s="11" t="s">
        <v>82</v>
      </c>
      <c r="B15" s="11" t="s">
        <v>70</v>
      </c>
      <c r="C15" s="11" t="s">
        <v>83</v>
      </c>
      <c r="D15" s="11" t="s">
        <v>66</v>
      </c>
      <c r="E15" s="11" t="s">
        <v>84</v>
      </c>
      <c r="F15" s="11" t="s">
        <v>85</v>
      </c>
      <c r="G15" s="12"/>
      <c r="H15" s="13" t="n">
        <v>2</v>
      </c>
      <c r="I15" s="14" t="str">
        <f aca="false">IF(OR(G15="",H15=""),"",G15+H15/24)</f>
        <v/>
      </c>
      <c r="J15" s="12"/>
      <c r="K15" s="12"/>
      <c r="L15" s="15" t="str">
        <f aca="false">IF(OR(J15="",K15=""),"",(K15-J15)*24)</f>
        <v/>
      </c>
      <c r="M15" s="16" t="str">
        <f aca="false">IF(OR(L15="",H15=""),"",L15-H15)</f>
        <v/>
      </c>
      <c r="N15" s="11" t="s">
        <v>46</v>
      </c>
      <c r="O15" s="11" t="s">
        <v>86</v>
      </c>
      <c r="P15" s="11"/>
    </row>
    <row r="16" customFormat="false" ht="23.85" hidden="false" customHeight="false" outlineLevel="0" collapsed="false">
      <c r="A16" s="11" t="s">
        <v>87</v>
      </c>
      <c r="B16" s="11" t="s">
        <v>70</v>
      </c>
      <c r="C16" s="11" t="s">
        <v>88</v>
      </c>
      <c r="D16" s="11" t="s">
        <v>89</v>
      </c>
      <c r="E16" s="11" t="s">
        <v>90</v>
      </c>
      <c r="F16" s="11" t="s">
        <v>69</v>
      </c>
      <c r="G16" s="12"/>
      <c r="H16" s="13" t="n">
        <v>2</v>
      </c>
      <c r="I16" s="14" t="str">
        <f aca="false">IF(OR(G16="",H16=""),"",G16+H16/24)</f>
        <v/>
      </c>
      <c r="J16" s="12"/>
      <c r="K16" s="12"/>
      <c r="L16" s="15" t="str">
        <f aca="false">IF(OR(J16="",K16=""),"",(K16-J16)*24)</f>
        <v/>
      </c>
      <c r="M16" s="16" t="str">
        <f aca="false">IF(OR(L16="",H16=""),"",L16-H16)</f>
        <v/>
      </c>
      <c r="N16" s="11" t="s">
        <v>46</v>
      </c>
      <c r="O16" s="11" t="s">
        <v>91</v>
      </c>
      <c r="P16" s="11"/>
    </row>
    <row r="17" customFormat="false" ht="23.85" hidden="false" customHeight="false" outlineLevel="0" collapsed="false">
      <c r="A17" s="11" t="s">
        <v>92</v>
      </c>
      <c r="B17" s="11" t="s">
        <v>93</v>
      </c>
      <c r="C17" s="11" t="s">
        <v>94</v>
      </c>
      <c r="D17" s="11" t="s">
        <v>95</v>
      </c>
      <c r="E17" s="11" t="s">
        <v>84</v>
      </c>
      <c r="F17" s="11" t="s">
        <v>82</v>
      </c>
      <c r="G17" s="12"/>
      <c r="H17" s="13" t="n">
        <v>2</v>
      </c>
      <c r="I17" s="14" t="str">
        <f aca="false">IF(OR(G17="",H17=""),"",G17+H17/24)</f>
        <v/>
      </c>
      <c r="J17" s="12"/>
      <c r="K17" s="12"/>
      <c r="L17" s="15" t="str">
        <f aca="false">IF(OR(J17="",K17=""),"",(K17-J17)*24)</f>
        <v/>
      </c>
      <c r="M17" s="16" t="str">
        <f aca="false">IF(OR(L17="",H17=""),"",L17-H17)</f>
        <v/>
      </c>
      <c r="N17" s="11" t="s">
        <v>46</v>
      </c>
      <c r="O17" s="11" t="s">
        <v>96</v>
      </c>
      <c r="P17" s="11"/>
    </row>
    <row r="18" customFormat="false" ht="15" hidden="false" customHeight="false" outlineLevel="0" collapsed="false">
      <c r="A18" s="11" t="s">
        <v>97</v>
      </c>
      <c r="B18" s="11" t="s">
        <v>70</v>
      </c>
      <c r="C18" s="11" t="s">
        <v>98</v>
      </c>
      <c r="D18" s="11" t="s">
        <v>99</v>
      </c>
      <c r="E18" s="11" t="s">
        <v>100</v>
      </c>
      <c r="F18" s="11" t="s">
        <v>69</v>
      </c>
      <c r="G18" s="12"/>
      <c r="H18" s="13" t="n">
        <v>3</v>
      </c>
      <c r="I18" s="14" t="str">
        <f aca="false">IF(OR(G18="",H18=""),"",G18+H18/24)</f>
        <v/>
      </c>
      <c r="J18" s="12"/>
      <c r="K18" s="12"/>
      <c r="L18" s="15" t="str">
        <f aca="false">IF(OR(J18="",K18=""),"",(K18-J18)*24)</f>
        <v/>
      </c>
      <c r="M18" s="16" t="str">
        <f aca="false">IF(OR(L18="",H18=""),"",L18-H18)</f>
        <v/>
      </c>
      <c r="N18" s="11" t="s">
        <v>46</v>
      </c>
      <c r="O18" s="11" t="s">
        <v>101</v>
      </c>
      <c r="P18" s="11"/>
    </row>
    <row r="19" customFormat="false" ht="15" hidden="false" customHeight="false" outlineLevel="0" collapsed="false">
      <c r="A19" s="11" t="s">
        <v>102</v>
      </c>
      <c r="B19" s="11" t="s">
        <v>70</v>
      </c>
      <c r="C19" s="11" t="s">
        <v>103</v>
      </c>
      <c r="D19" s="11" t="s">
        <v>66</v>
      </c>
      <c r="E19" s="11" t="s">
        <v>67</v>
      </c>
      <c r="F19" s="11" t="s">
        <v>104</v>
      </c>
      <c r="G19" s="12"/>
      <c r="H19" s="13" t="n">
        <v>3</v>
      </c>
      <c r="I19" s="14" t="str">
        <f aca="false">IF(OR(G19="",H19=""),"",G19+H19/24)</f>
        <v/>
      </c>
      <c r="J19" s="12"/>
      <c r="K19" s="12"/>
      <c r="L19" s="15" t="str">
        <f aca="false">IF(OR(J19="",K19=""),"",(K19-J19)*24)</f>
        <v/>
      </c>
      <c r="M19" s="16" t="str">
        <f aca="false">IF(OR(L19="",H19=""),"",L19-H19)</f>
        <v/>
      </c>
      <c r="N19" s="11" t="s">
        <v>46</v>
      </c>
      <c r="O19" s="11" t="s">
        <v>105</v>
      </c>
      <c r="P19" s="11"/>
    </row>
    <row r="20" customFormat="false" ht="23.85" hidden="false" customHeight="false" outlineLevel="0" collapsed="false">
      <c r="A20" s="11" t="s">
        <v>106</v>
      </c>
      <c r="B20" s="11" t="s">
        <v>107</v>
      </c>
      <c r="C20" s="11" t="s">
        <v>108</v>
      </c>
      <c r="D20" s="11" t="s">
        <v>109</v>
      </c>
      <c r="E20" s="11" t="s">
        <v>84</v>
      </c>
      <c r="F20" s="11" t="s">
        <v>110</v>
      </c>
      <c r="G20" s="12"/>
      <c r="H20" s="13" t="n">
        <v>2</v>
      </c>
      <c r="I20" s="14" t="str">
        <f aca="false">IF(OR(G20="",H20=""),"",G20+H20/24)</f>
        <v/>
      </c>
      <c r="J20" s="12"/>
      <c r="K20" s="12"/>
      <c r="L20" s="15" t="str">
        <f aca="false">IF(OR(J20="",K20=""),"",(K20-J20)*24)</f>
        <v/>
      </c>
      <c r="M20" s="16" t="str">
        <f aca="false">IF(OR(L20="",H20=""),"",L20-H20)</f>
        <v/>
      </c>
      <c r="N20" s="11" t="s">
        <v>46</v>
      </c>
      <c r="O20" s="11" t="s">
        <v>111</v>
      </c>
      <c r="P20" s="11"/>
    </row>
    <row r="21" customFormat="false" ht="23.85" hidden="false" customHeight="false" outlineLevel="0" collapsed="false">
      <c r="A21" s="11" t="s">
        <v>112</v>
      </c>
      <c r="B21" s="11" t="s">
        <v>107</v>
      </c>
      <c r="C21" s="11" t="s">
        <v>113</v>
      </c>
      <c r="D21" s="11" t="s">
        <v>56</v>
      </c>
      <c r="E21" s="11" t="s">
        <v>57</v>
      </c>
      <c r="F21" s="11" t="s">
        <v>106</v>
      </c>
      <c r="G21" s="12"/>
      <c r="H21" s="13" t="n">
        <v>2</v>
      </c>
      <c r="I21" s="14" t="str">
        <f aca="false">IF(OR(G21="",H21=""),"",G21+H21/24)</f>
        <v/>
      </c>
      <c r="J21" s="12"/>
      <c r="K21" s="12"/>
      <c r="L21" s="15" t="str">
        <f aca="false">IF(OR(J21="",K21=""),"",(K21-J21)*24)</f>
        <v/>
      </c>
      <c r="M21" s="16" t="str">
        <f aca="false">IF(OR(L21="",H21=""),"",L21-H21)</f>
        <v/>
      </c>
      <c r="N21" s="11" t="s">
        <v>46</v>
      </c>
      <c r="O21" s="11" t="s">
        <v>114</v>
      </c>
      <c r="P21" s="11"/>
    </row>
    <row r="22" customFormat="false" ht="15" hidden="false" customHeight="false" outlineLevel="0" collapsed="false">
      <c r="A22" s="11" t="s">
        <v>115</v>
      </c>
      <c r="B22" s="11" t="s">
        <v>116</v>
      </c>
      <c r="C22" s="11" t="s">
        <v>117</v>
      </c>
      <c r="D22" s="11" t="s">
        <v>44</v>
      </c>
      <c r="E22" s="11" t="s">
        <v>118</v>
      </c>
      <c r="F22" s="11" t="s">
        <v>112</v>
      </c>
      <c r="G22" s="12"/>
      <c r="H22" s="13" t="n">
        <v>0.5</v>
      </c>
      <c r="I22" s="14" t="str">
        <f aca="false">IF(OR(G22="",H22=""),"",G22+H22/24)</f>
        <v/>
      </c>
      <c r="J22" s="12"/>
      <c r="K22" s="12"/>
      <c r="L22" s="15" t="str">
        <f aca="false">IF(OR(J22="",K22=""),"",(K22-J22)*24)</f>
        <v/>
      </c>
      <c r="M22" s="16" t="str">
        <f aca="false">IF(OR(L22="",H22=""),"",L22-H22)</f>
        <v/>
      </c>
      <c r="N22" s="11" t="s">
        <v>46</v>
      </c>
      <c r="O22" s="11" t="s">
        <v>119</v>
      </c>
      <c r="P22" s="11"/>
    </row>
    <row r="23" customFormat="false" ht="15" hidden="false" customHeight="false" outlineLevel="0" collapsed="false">
      <c r="A23" s="11" t="s">
        <v>120</v>
      </c>
      <c r="B23" s="11" t="s">
        <v>121</v>
      </c>
      <c r="C23" s="11" t="s">
        <v>122</v>
      </c>
      <c r="D23" s="11" t="s">
        <v>44</v>
      </c>
      <c r="E23" s="11" t="s">
        <v>45</v>
      </c>
      <c r="F23" s="11" t="s">
        <v>115</v>
      </c>
      <c r="G23" s="12"/>
      <c r="H23" s="13" t="n">
        <v>0.5</v>
      </c>
      <c r="I23" s="14" t="str">
        <f aca="false">IF(OR(G23="",H23=""),"",G23+H23/24)</f>
        <v/>
      </c>
      <c r="J23" s="12"/>
      <c r="K23" s="12"/>
      <c r="L23" s="15" t="str">
        <f aca="false">IF(OR(J23="",K23=""),"",(K23-J23)*24)</f>
        <v/>
      </c>
      <c r="M23" s="16" t="str">
        <f aca="false">IF(OR(L23="",H23=""),"",L23-H23)</f>
        <v/>
      </c>
      <c r="N23" s="11" t="s">
        <v>46</v>
      </c>
      <c r="O23" s="11" t="s">
        <v>123</v>
      </c>
      <c r="P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/>
      <c r="H24" s="13"/>
      <c r="I24" s="14" t="str">
        <f aca="false">IF(OR(G24="",H24=""),"",G24+H24/24)</f>
        <v/>
      </c>
      <c r="J24" s="12"/>
      <c r="K24" s="12"/>
      <c r="L24" s="15" t="str">
        <f aca="false">IF(OR(J24="",K24=""),"",(K24-J24)*24)</f>
        <v/>
      </c>
      <c r="M24" s="16" t="str">
        <f aca="false">IF(OR(L24="",H24=""),"",L24-H24)</f>
        <v/>
      </c>
      <c r="N24" s="11"/>
      <c r="O24" s="11"/>
      <c r="P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/>
      <c r="H25" s="13"/>
      <c r="I25" s="14" t="str">
        <f aca="false">IF(OR(G25="",H25=""),"",G25+H25/24)</f>
        <v/>
      </c>
      <c r="J25" s="12"/>
      <c r="K25" s="12"/>
      <c r="L25" s="15" t="str">
        <f aca="false">IF(OR(J25="",K25=""),"",(K25-J25)*24)</f>
        <v/>
      </c>
      <c r="M25" s="16" t="str">
        <f aca="false">IF(OR(L25="",H25=""),"",L25-H25)</f>
        <v/>
      </c>
      <c r="N25" s="11"/>
      <c r="O25" s="11"/>
      <c r="P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/>
      <c r="H26" s="13"/>
      <c r="I26" s="14" t="str">
        <f aca="false">IF(OR(G26="",H26=""),"",G26+H26/24)</f>
        <v/>
      </c>
      <c r="J26" s="12"/>
      <c r="K26" s="12"/>
      <c r="L26" s="15" t="str">
        <f aca="false">IF(OR(J26="",K26=""),"",(K26-J26)*24)</f>
        <v/>
      </c>
      <c r="M26" s="16" t="str">
        <f aca="false">IF(OR(L26="",H26=""),"",L26-H26)</f>
        <v/>
      </c>
      <c r="N26" s="11"/>
      <c r="O26" s="11"/>
      <c r="P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/>
      <c r="H27" s="13"/>
      <c r="I27" s="14" t="str">
        <f aca="false">IF(OR(G27="",H27=""),"",G27+H27/24)</f>
        <v/>
      </c>
      <c r="J27" s="12"/>
      <c r="K27" s="12"/>
      <c r="L27" s="15" t="str">
        <f aca="false">IF(OR(J27="",K27=""),"",(K27-J27)*24)</f>
        <v/>
      </c>
      <c r="M27" s="16" t="str">
        <f aca="false">IF(OR(L27="",H27=""),"",L27-H27)</f>
        <v/>
      </c>
      <c r="N27" s="11"/>
      <c r="O27" s="11"/>
      <c r="P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/>
      <c r="H28" s="13"/>
      <c r="I28" s="14" t="str">
        <f aca="false">IF(OR(G28="",H28=""),"",G28+H28/24)</f>
        <v/>
      </c>
      <c r="J28" s="12"/>
      <c r="K28" s="12"/>
      <c r="L28" s="15" t="str">
        <f aca="false">IF(OR(J28="",K28=""),"",(K28-J28)*24)</f>
        <v/>
      </c>
      <c r="M28" s="16" t="str">
        <f aca="false">IF(OR(L28="",H28=""),"",L28-H28)</f>
        <v/>
      </c>
      <c r="N28" s="11"/>
      <c r="O28" s="11"/>
      <c r="P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/>
      <c r="H29" s="13"/>
      <c r="I29" s="14" t="str">
        <f aca="false">IF(OR(G29="",H29=""),"",G29+H29/24)</f>
        <v/>
      </c>
      <c r="J29" s="12"/>
      <c r="K29" s="12"/>
      <c r="L29" s="15" t="str">
        <f aca="false">IF(OR(J29="",K29=""),"",(K29-J29)*24)</f>
        <v/>
      </c>
      <c r="M29" s="16" t="str">
        <f aca="false">IF(OR(L29="",H29=""),"",L29-H29)</f>
        <v/>
      </c>
      <c r="N29" s="11"/>
      <c r="O29" s="11"/>
      <c r="P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/>
      <c r="H30" s="13"/>
      <c r="I30" s="14" t="str">
        <f aca="false">IF(OR(G30="",H30=""),"",G30+H30/24)</f>
        <v/>
      </c>
      <c r="J30" s="12"/>
      <c r="K30" s="12"/>
      <c r="L30" s="15" t="str">
        <f aca="false">IF(OR(J30="",K30=""),"",(K30-J30)*24)</f>
        <v/>
      </c>
      <c r="M30" s="16" t="str">
        <f aca="false">IF(OR(L30="",H30=""),"",L30-H30)</f>
        <v/>
      </c>
      <c r="N30" s="11"/>
      <c r="O30" s="11"/>
      <c r="P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/>
      <c r="H31" s="13"/>
      <c r="I31" s="14" t="str">
        <f aca="false">IF(OR(G31="",H31=""),"",G31+H31/24)</f>
        <v/>
      </c>
      <c r="J31" s="12"/>
      <c r="K31" s="12"/>
      <c r="L31" s="15" t="str">
        <f aca="false">IF(OR(J31="",K31=""),"",(K31-J31)*24)</f>
        <v/>
      </c>
      <c r="M31" s="16" t="str">
        <f aca="false">IF(OR(L31="",H31=""),"",L31-H31)</f>
        <v/>
      </c>
      <c r="N31" s="11"/>
      <c r="O31" s="11"/>
      <c r="P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/>
      <c r="H32" s="13"/>
      <c r="I32" s="14" t="str">
        <f aca="false">IF(OR(G32="",H32=""),"",G32+H32/24)</f>
        <v/>
      </c>
      <c r="J32" s="12"/>
      <c r="K32" s="12"/>
      <c r="L32" s="15" t="str">
        <f aca="false">IF(OR(J32="",K32=""),"",(K32-J32)*24)</f>
        <v/>
      </c>
      <c r="M32" s="16" t="str">
        <f aca="false">IF(OR(L32="",H32=""),"",L32-H32)</f>
        <v/>
      </c>
      <c r="N32" s="11"/>
      <c r="O32" s="11"/>
      <c r="P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/>
      <c r="H33" s="13"/>
      <c r="I33" s="14" t="str">
        <f aca="false">IF(OR(G33="",H33=""),"",G33+H33/24)</f>
        <v/>
      </c>
      <c r="J33" s="12"/>
      <c r="K33" s="12"/>
      <c r="L33" s="15" t="str">
        <f aca="false">IF(OR(J33="",K33=""),"",(K33-J33)*24)</f>
        <v/>
      </c>
      <c r="M33" s="16" t="str">
        <f aca="false">IF(OR(L33="",H33=""),"",L33-H33)</f>
        <v/>
      </c>
      <c r="N33" s="11"/>
      <c r="O33" s="11"/>
      <c r="P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/>
      <c r="H34" s="13"/>
      <c r="I34" s="14" t="str">
        <f aca="false">IF(OR(G34="",H34=""),"",G34+H34/24)</f>
        <v/>
      </c>
      <c r="J34" s="12"/>
      <c r="K34" s="12"/>
      <c r="L34" s="15" t="str">
        <f aca="false">IF(OR(J34="",K34=""),"",(K34-J34)*24)</f>
        <v/>
      </c>
      <c r="M34" s="16" t="str">
        <f aca="false">IF(OR(L34="",H34=""),"",L34-H34)</f>
        <v/>
      </c>
      <c r="N34" s="11"/>
      <c r="O34" s="11"/>
      <c r="P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/>
      <c r="H35" s="13"/>
      <c r="I35" s="14" t="str">
        <f aca="false">IF(OR(G35="",H35=""),"",G35+H35/24)</f>
        <v/>
      </c>
      <c r="J35" s="12"/>
      <c r="K35" s="12"/>
      <c r="L35" s="15" t="str">
        <f aca="false">IF(OR(J35="",K35=""),"",(K35-J35)*24)</f>
        <v/>
      </c>
      <c r="M35" s="16" t="str">
        <f aca="false">IF(OR(L35="",H35=""),"",L35-H35)</f>
        <v/>
      </c>
      <c r="N35" s="11"/>
      <c r="O35" s="11"/>
      <c r="P35" s="11"/>
    </row>
    <row r="37" customFormat="false" ht="15" hidden="false" customHeight="false" outlineLevel="0" collapsed="false">
      <c r="B37" s="17" t="s">
        <v>124</v>
      </c>
    </row>
    <row r="38" customFormat="false" ht="15" hidden="false" customHeight="false" outlineLevel="0" collapsed="false">
      <c r="B38" s="18" t="s">
        <v>125</v>
      </c>
      <c r="C38" s="19" t="n">
        <f aca="false">COUNTA(C6:C35)</f>
        <v>18</v>
      </c>
    </row>
    <row r="39" customFormat="false" ht="15" hidden="false" customHeight="false" outlineLevel="0" collapsed="false">
      <c r="B39" s="18" t="s">
        <v>126</v>
      </c>
      <c r="C39" s="19" t="n">
        <f aca="false">COUNTIF(N6:N35,"Done")</f>
        <v>0</v>
      </c>
    </row>
    <row r="40" customFormat="false" ht="15" hidden="false" customHeight="false" outlineLevel="0" collapsed="false">
      <c r="B40" s="18" t="s">
        <v>127</v>
      </c>
      <c r="C40" s="19" t="n">
        <f aca="false">COUNTIF(N6:N35,"Blocked")</f>
        <v>0</v>
      </c>
    </row>
    <row r="41" customFormat="false" ht="15" hidden="false" customHeight="false" outlineLevel="0" collapsed="false">
      <c r="B41" s="18" t="s">
        <v>128</v>
      </c>
      <c r="C41" s="20" t="n">
        <f aca="false">IFERROR(C39/C38,0)</f>
        <v>0</v>
      </c>
    </row>
    <row r="42" customFormat="false" ht="15" hidden="false" customHeight="false" outlineLevel="0" collapsed="false">
      <c r="B42" s="18" t="s">
        <v>129</v>
      </c>
      <c r="C42" s="19" t="n">
        <f aca="false">SUM(H6:H35)</f>
        <v>38</v>
      </c>
    </row>
  </sheetData>
  <autoFilter ref="A5:P35"/>
  <conditionalFormatting sqref="N6:N35">
    <cfRule type="cellIs" priority="2" operator="equal" aboveAverage="0" equalAverage="0" bottom="0" percent="0" rank="0" text="" dxfId="4">
      <formula>"Done"</formula>
    </cfRule>
    <cfRule type="cellIs" priority="3" operator="equal" aboveAverage="0" equalAverage="0" bottom="0" percent="0" rank="0" text="" dxfId="5">
      <formula>"Blocked"</formula>
    </cfRule>
  </conditionalFormatting>
  <conditionalFormatting sqref="M6:M35">
    <cfRule type="cellIs" priority="4" operator="greaterThan" aboveAverage="0" equalAverage="0" bottom="0" percent="0" rank="0" text="" dxfId="6">
      <formula>0</formula>
    </cfRule>
  </conditionalFormatting>
  <dataValidations count="2">
    <dataValidation allowBlank="true" errorStyle="stop" operator="between" showDropDown="false" showErrorMessage="false" showInputMessage="false" sqref="B6:B35" type="list">
      <formula1>"Pre-cutover,Legacy shutdown,Load,Planning setup,Validation,Decision,Go-live"</formula1>
      <formula2>0</formula2>
    </dataValidation>
    <dataValidation allowBlank="true" errorStyle="stop" operator="between" showDropDown="false" showErrorMessage="false" showInputMessage="false" sqref="N6:N35" type="list">
      <formula1>"Not started,In progress,Done,Blocked,Skipped"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2"/>
    <col collapsed="false" customWidth="true" hidden="false" outlineLevel="0" max="3" min="3" style="0" width="14"/>
    <col collapsed="false" customWidth="true" hidden="false" outlineLevel="0" max="4" min="4" style="0" width="36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9" min="8" style="0" width="13"/>
    <col collapsed="false" customWidth="true" hidden="false" outlineLevel="0" max="10" min="10" style="0" width="10"/>
    <col collapsed="false" customWidth="true" hidden="false" outlineLevel="0" max="11" min="11" style="0" width="13"/>
    <col collapsed="false" customWidth="true" hidden="false" outlineLevel="0" max="12" min="12" style="0" width="28"/>
  </cols>
  <sheetData>
    <row r="1" customFormat="false" ht="19.7" hidden="false" customHeight="false" outlineLevel="0" collapsed="false">
      <c r="A1" s="8" t="s">
        <v>7</v>
      </c>
    </row>
    <row r="2" customFormat="false" ht="15" hidden="false" customHeight="false" outlineLevel="0" collapsed="false">
      <c r="A2" s="2" t="s">
        <v>130</v>
      </c>
    </row>
    <row r="3" customFormat="false" ht="15" hidden="false" customHeight="false" outlineLevel="0" collapsed="false">
      <c r="A3" s="9" t="s">
        <v>24</v>
      </c>
    </row>
    <row r="5" customFormat="false" ht="31.5" hidden="false" customHeight="true" outlineLevel="0" collapsed="false">
      <c r="A5" s="10" t="s">
        <v>131</v>
      </c>
      <c r="B5" s="10" t="s">
        <v>132</v>
      </c>
      <c r="C5" s="10" t="s">
        <v>133</v>
      </c>
      <c r="D5" s="10" t="s">
        <v>134</v>
      </c>
      <c r="E5" s="10" t="s">
        <v>29</v>
      </c>
      <c r="F5" s="10" t="s">
        <v>135</v>
      </c>
      <c r="G5" s="10" t="s">
        <v>136</v>
      </c>
      <c r="H5" s="10" t="s">
        <v>137</v>
      </c>
      <c r="I5" s="10" t="s">
        <v>138</v>
      </c>
      <c r="J5" s="10" t="s">
        <v>139</v>
      </c>
      <c r="K5" s="10" t="s">
        <v>38</v>
      </c>
      <c r="L5" s="10" t="s">
        <v>40</v>
      </c>
    </row>
    <row r="6" customFormat="false" ht="35.05" hidden="false" customHeight="false" outlineLevel="0" collapsed="false">
      <c r="A6" s="11" t="s">
        <v>140</v>
      </c>
      <c r="B6" s="11" t="s">
        <v>141</v>
      </c>
      <c r="C6" s="11" t="s">
        <v>142</v>
      </c>
      <c r="D6" s="11" t="s">
        <v>143</v>
      </c>
      <c r="E6" s="11"/>
      <c r="F6" s="21"/>
      <c r="G6" s="22"/>
      <c r="H6" s="22"/>
      <c r="I6" s="22"/>
      <c r="J6" s="23" t="str">
        <f aca="false">IF(OR(H6="",I6=""),"",I6-H6)</f>
        <v/>
      </c>
      <c r="K6" s="11"/>
      <c r="L6" s="11" t="s">
        <v>144</v>
      </c>
    </row>
    <row r="7" customFormat="false" ht="23.85" hidden="false" customHeight="false" outlineLevel="0" collapsed="false">
      <c r="A7" s="11" t="s">
        <v>145</v>
      </c>
      <c r="B7" s="11" t="s">
        <v>146</v>
      </c>
      <c r="C7" s="11" t="s">
        <v>147</v>
      </c>
      <c r="D7" s="11"/>
      <c r="E7" s="11"/>
      <c r="F7" s="21"/>
      <c r="G7" s="22"/>
      <c r="H7" s="22"/>
      <c r="I7" s="22"/>
      <c r="J7" s="23" t="str">
        <f aca="false">IF(OR(H7="",I7=""),"",I7-H7)</f>
        <v/>
      </c>
      <c r="K7" s="11"/>
      <c r="L7" s="11"/>
    </row>
    <row r="8" customFormat="false" ht="15" hidden="false" customHeight="false" outlineLevel="0" collapsed="false">
      <c r="A8" s="11" t="s">
        <v>148</v>
      </c>
      <c r="B8" s="11" t="s">
        <v>149</v>
      </c>
      <c r="C8" s="11" t="s">
        <v>150</v>
      </c>
      <c r="D8" s="11"/>
      <c r="E8" s="11"/>
      <c r="F8" s="21"/>
      <c r="G8" s="22"/>
      <c r="H8" s="22"/>
      <c r="I8" s="22"/>
      <c r="J8" s="23" t="str">
        <f aca="false">IF(OR(H8="",I8=""),"",I8-H8)</f>
        <v/>
      </c>
      <c r="K8" s="11"/>
      <c r="L8" s="11"/>
    </row>
    <row r="9" customFormat="false" ht="15" hidden="false" customHeight="false" outlineLevel="0" collapsed="false">
      <c r="A9" s="11" t="s">
        <v>151</v>
      </c>
      <c r="B9" s="11" t="s">
        <v>152</v>
      </c>
      <c r="C9" s="11"/>
      <c r="D9" s="11"/>
      <c r="E9" s="11"/>
      <c r="F9" s="21"/>
      <c r="G9" s="22"/>
      <c r="H9" s="22"/>
      <c r="I9" s="22"/>
      <c r="J9" s="23" t="str">
        <f aca="false">IF(OR(H9="",I9=""),"",I9-H9)</f>
        <v/>
      </c>
      <c r="K9" s="11"/>
      <c r="L9" s="11"/>
    </row>
    <row r="10" customFormat="false" ht="15" hidden="false" customHeight="false" outlineLevel="0" collapsed="false">
      <c r="A10" s="11" t="s">
        <v>153</v>
      </c>
      <c r="B10" s="11" t="s">
        <v>154</v>
      </c>
      <c r="C10" s="11"/>
      <c r="D10" s="11"/>
      <c r="E10" s="11"/>
      <c r="F10" s="21"/>
      <c r="G10" s="22"/>
      <c r="H10" s="22"/>
      <c r="I10" s="22"/>
      <c r="J10" s="23" t="str">
        <f aca="false">IF(OR(H10="",I10=""),"",I10-H10)</f>
        <v/>
      </c>
      <c r="K10" s="11"/>
      <c r="L10" s="11"/>
    </row>
    <row r="11" customFormat="false" ht="15" hidden="false" customHeight="false" outlineLevel="0" collapsed="false">
      <c r="A11" s="11" t="s">
        <v>155</v>
      </c>
      <c r="B11" s="11" t="s">
        <v>156</v>
      </c>
      <c r="C11" s="11"/>
      <c r="D11" s="11"/>
      <c r="E11" s="11"/>
      <c r="F11" s="21"/>
      <c r="G11" s="22"/>
      <c r="H11" s="22"/>
      <c r="I11" s="22"/>
      <c r="J11" s="23" t="str">
        <f aca="false">IF(OR(H11="",I11=""),"",I11-H11)</f>
        <v/>
      </c>
      <c r="K11" s="11"/>
      <c r="L11" s="11"/>
    </row>
    <row r="12" customFormat="false" ht="15" hidden="false" customHeight="false" outlineLevel="0" collapsed="false">
      <c r="A12" s="11" t="s">
        <v>157</v>
      </c>
      <c r="B12" s="11" t="s">
        <v>154</v>
      </c>
      <c r="C12" s="11"/>
      <c r="D12" s="11"/>
      <c r="E12" s="11"/>
      <c r="F12" s="21"/>
      <c r="G12" s="22"/>
      <c r="H12" s="22"/>
      <c r="I12" s="22"/>
      <c r="J12" s="23" t="str">
        <f aca="false">IF(OR(H12="",I12=""),"",I12-H12)</f>
        <v/>
      </c>
      <c r="K12" s="11"/>
      <c r="L12" s="11"/>
    </row>
    <row r="13" customFormat="false" ht="23.85" hidden="false" customHeight="false" outlineLevel="0" collapsed="false">
      <c r="A13" s="11" t="s">
        <v>158</v>
      </c>
      <c r="B13" s="11" t="s">
        <v>159</v>
      </c>
      <c r="C13" s="11"/>
      <c r="D13" s="11"/>
      <c r="E13" s="11"/>
      <c r="F13" s="21"/>
      <c r="G13" s="22"/>
      <c r="H13" s="22"/>
      <c r="I13" s="22"/>
      <c r="J13" s="23" t="str">
        <f aca="false">IF(OR(H13="",I13=""),"",I13-H13)</f>
        <v/>
      </c>
      <c r="K13" s="11"/>
      <c r="L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21"/>
      <c r="G14" s="22"/>
      <c r="H14" s="22"/>
      <c r="I14" s="22"/>
      <c r="J14" s="23" t="str">
        <f aca="false">IF(OR(H14="",I14=""),"",I14-H14)</f>
        <v/>
      </c>
      <c r="K14" s="11"/>
      <c r="L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21"/>
      <c r="G15" s="22"/>
      <c r="H15" s="22"/>
      <c r="I15" s="22"/>
      <c r="J15" s="23" t="str">
        <f aca="false">IF(OR(H15="",I15=""),"",I15-H15)</f>
        <v/>
      </c>
      <c r="K15" s="11"/>
      <c r="L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21"/>
      <c r="G16" s="22"/>
      <c r="H16" s="22"/>
      <c r="I16" s="22"/>
      <c r="J16" s="23" t="str">
        <f aca="false">IF(OR(H16="",I16=""),"",I16-H16)</f>
        <v/>
      </c>
      <c r="K16" s="11"/>
      <c r="L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21"/>
      <c r="G17" s="22"/>
      <c r="H17" s="22"/>
      <c r="I17" s="22"/>
      <c r="J17" s="23" t="str">
        <f aca="false">IF(OR(H17="",I17=""),"",I17-H17)</f>
        <v/>
      </c>
      <c r="K17" s="11"/>
      <c r="L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21"/>
      <c r="G18" s="22"/>
      <c r="H18" s="22"/>
      <c r="I18" s="22"/>
      <c r="J18" s="23" t="str">
        <f aca="false">IF(OR(H18="",I18=""),"",I18-H18)</f>
        <v/>
      </c>
      <c r="K18" s="11"/>
      <c r="L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21"/>
      <c r="G19" s="22"/>
      <c r="H19" s="22"/>
      <c r="I19" s="22"/>
      <c r="J19" s="23" t="str">
        <f aca="false">IF(OR(H19="",I19=""),"",I19-H19)</f>
        <v/>
      </c>
      <c r="K19" s="11"/>
      <c r="L19" s="11"/>
    </row>
  </sheetData>
  <autoFilter ref="A5:L19"/>
  <conditionalFormatting sqref="J6:J19">
    <cfRule type="cellIs" priority="2" operator="notEqual" aboveAverage="0" equalAverage="0" bottom="0" percent="0" rank="0" text="" dxfId="6">
      <formula>0</formula>
    </cfRule>
  </conditionalFormatting>
  <dataValidations count="2">
    <dataValidation allowBlank="true" errorStyle="stop" operator="between" showDropDown="false" showErrorMessage="false" showInputMessage="false" sqref="C6:C19" type="list">
      <formula1>"Migrate,Close,Regenerate,Not applicable"</formula1>
      <formula2>0</formula2>
    </dataValidation>
    <dataValidation allowBlank="true" errorStyle="stop" operator="between" showDropDown="false" showErrorMessage="false" showInputMessage="false" sqref="K6:K19" type="list">
      <formula1>"Open,Agreed,Executed,Reconciled"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10" min="9" style="0" width="14"/>
    <col collapsed="false" customWidth="true" hidden="false" outlineLevel="0" max="11" min="11" style="0" width="13"/>
    <col collapsed="false" customWidth="true" hidden="false" outlineLevel="0" max="12" min="12" style="0" width="10"/>
    <col collapsed="false" customWidth="true" hidden="false" outlineLevel="0" max="13" min="13" style="0" width="12"/>
    <col collapsed="false" customWidth="true" hidden="false" outlineLevel="0" max="14" min="14" style="0" width="16"/>
    <col collapsed="false" customWidth="true" hidden="false" outlineLevel="0" max="15" min="15" style="0" width="13"/>
    <col collapsed="false" customWidth="true" hidden="false" outlineLevel="0" max="16" min="16" style="0" width="28"/>
  </cols>
  <sheetData>
    <row r="1" customFormat="false" ht="19.7" hidden="false" customHeight="false" outlineLevel="0" collapsed="false">
      <c r="A1" s="8" t="s">
        <v>160</v>
      </c>
    </row>
    <row r="2" customFormat="false" ht="15" hidden="false" customHeight="false" outlineLevel="0" collapsed="false">
      <c r="A2" s="2" t="s">
        <v>161</v>
      </c>
    </row>
    <row r="3" customFormat="false" ht="15" hidden="false" customHeight="false" outlineLevel="0" collapsed="false">
      <c r="A3" s="9" t="s">
        <v>24</v>
      </c>
    </row>
    <row r="5" customFormat="false" ht="31.5" hidden="false" customHeight="true" outlineLevel="0" collapsed="false">
      <c r="A5" s="10" t="s">
        <v>162</v>
      </c>
      <c r="B5" s="10" t="s">
        <v>163</v>
      </c>
      <c r="C5" s="10" t="s">
        <v>164</v>
      </c>
      <c r="D5" s="10" t="s">
        <v>165</v>
      </c>
      <c r="E5" s="10" t="s">
        <v>166</v>
      </c>
      <c r="F5" s="10" t="s">
        <v>167</v>
      </c>
      <c r="G5" s="10" t="s">
        <v>168</v>
      </c>
      <c r="H5" s="10" t="s">
        <v>169</v>
      </c>
      <c r="I5" s="10" t="s">
        <v>170</v>
      </c>
      <c r="J5" s="10" t="s">
        <v>171</v>
      </c>
      <c r="K5" s="10" t="s">
        <v>172</v>
      </c>
      <c r="L5" s="10" t="s">
        <v>173</v>
      </c>
      <c r="M5" s="10" t="s">
        <v>174</v>
      </c>
      <c r="N5" s="10" t="s">
        <v>175</v>
      </c>
      <c r="O5" s="10" t="s">
        <v>176</v>
      </c>
      <c r="P5" s="10" t="s">
        <v>40</v>
      </c>
    </row>
    <row r="6" customFormat="false" ht="46.25" hidden="false" customHeight="false" outlineLevel="0" collapsed="false">
      <c r="A6" s="11" t="n">
        <v>1</v>
      </c>
      <c r="B6" s="11" t="s">
        <v>177</v>
      </c>
      <c r="C6" s="11"/>
      <c r="D6" s="11"/>
      <c r="E6" s="22"/>
      <c r="F6" s="22"/>
      <c r="G6" s="23" t="str">
        <f aca="false">IF(OR(E6="",F6=""),"",F6-E6)</f>
        <v/>
      </c>
      <c r="H6" s="24" t="str">
        <f aca="false">IF(OR(E6="",F6=""),"",IF(E6=0,IF(F6=0,0,1),G6/E6))</f>
        <v/>
      </c>
      <c r="I6" s="25"/>
      <c r="J6" s="25"/>
      <c r="K6" s="26" t="str">
        <f aca="false">IF(OR(I6="",J6=""),"",J6-I6)</f>
        <v/>
      </c>
      <c r="L6" s="27" t="n">
        <v>0</v>
      </c>
      <c r="M6" s="28" t="str">
        <f aca="false">IF(OR(E6="",F6=""),"",IF(AND(ABS(H6)&lt;=N(L6),OR(I6="",J6="",ABS(IF(I6=0,J6,(J6-I6)/I6))&lt;=N(L6))),"Yes","No"))</f>
        <v/>
      </c>
      <c r="N6" s="11"/>
      <c r="O6" s="21"/>
      <c r="P6" s="11" t="s">
        <v>178</v>
      </c>
    </row>
    <row r="7" customFormat="false" ht="15" hidden="false" customHeight="false" outlineLevel="0" collapsed="false">
      <c r="A7" s="11" t="n">
        <v>2</v>
      </c>
      <c r="B7" s="11" t="s">
        <v>179</v>
      </c>
      <c r="C7" s="11" t="s">
        <v>180</v>
      </c>
      <c r="D7" s="11"/>
      <c r="E7" s="22"/>
      <c r="F7" s="22"/>
      <c r="G7" s="23" t="str">
        <f aca="false">IF(OR(E7="",F7=""),"",F7-E7)</f>
        <v/>
      </c>
      <c r="H7" s="24" t="str">
        <f aca="false">IF(OR(E7="",F7=""),"",IF(E7=0,IF(F7=0,0,1),G7/E7))</f>
        <v/>
      </c>
      <c r="I7" s="25"/>
      <c r="J7" s="25"/>
      <c r="K7" s="26" t="str">
        <f aca="false">IF(OR(I7="",J7=""),"",J7-I7)</f>
        <v/>
      </c>
      <c r="L7" s="27" t="n">
        <v>0</v>
      </c>
      <c r="M7" s="28" t="str">
        <f aca="false">IF(OR(E7="",F7=""),"",IF(AND(ABS(H7)&lt;=N(L7),OR(I7="",J7="",ABS(IF(I7=0,J7,(J7-I7)/I7))&lt;=N(L7))),"Yes","No"))</f>
        <v/>
      </c>
      <c r="N7" s="11"/>
      <c r="O7" s="21"/>
      <c r="P7" s="11"/>
    </row>
    <row r="8" customFormat="false" ht="23.85" hidden="false" customHeight="false" outlineLevel="0" collapsed="false">
      <c r="A8" s="11" t="n">
        <v>3</v>
      </c>
      <c r="B8" s="11" t="s">
        <v>181</v>
      </c>
      <c r="C8" s="11" t="s">
        <v>182</v>
      </c>
      <c r="D8" s="11"/>
      <c r="E8" s="22"/>
      <c r="F8" s="22"/>
      <c r="G8" s="23" t="str">
        <f aca="false">IF(OR(E8="",F8=""),"",F8-E8)</f>
        <v/>
      </c>
      <c r="H8" s="24" t="str">
        <f aca="false">IF(OR(E8="",F8=""),"",IF(E8=0,IF(F8=0,0,1),G8/E8))</f>
        <v/>
      </c>
      <c r="I8" s="25"/>
      <c r="J8" s="25"/>
      <c r="K8" s="26" t="str">
        <f aca="false">IF(OR(I8="",J8=""),"",J8-I8)</f>
        <v/>
      </c>
      <c r="L8" s="27" t="n">
        <v>0</v>
      </c>
      <c r="M8" s="28" t="str">
        <f aca="false">IF(OR(E8="",F8=""),"",IF(AND(ABS(H8)&lt;=N(L8),OR(I8="",J8="",ABS(IF(I8=0,J8,(J8-I8)/I8))&lt;=N(L8))),"Yes","No"))</f>
        <v/>
      </c>
      <c r="N8" s="11"/>
      <c r="O8" s="21"/>
      <c r="P8" s="11"/>
    </row>
    <row r="9" customFormat="false" ht="15" hidden="false" customHeight="false" outlineLevel="0" collapsed="false">
      <c r="A9" s="11" t="n">
        <v>4</v>
      </c>
      <c r="B9" s="11" t="s">
        <v>183</v>
      </c>
      <c r="C9" s="11" t="s">
        <v>184</v>
      </c>
      <c r="D9" s="11"/>
      <c r="E9" s="22"/>
      <c r="F9" s="22"/>
      <c r="G9" s="23" t="str">
        <f aca="false">IF(OR(E9="",F9=""),"",F9-E9)</f>
        <v/>
      </c>
      <c r="H9" s="24" t="str">
        <f aca="false">IF(OR(E9="",F9=""),"",IF(E9=0,IF(F9=0,0,1),G9/E9))</f>
        <v/>
      </c>
      <c r="I9" s="25"/>
      <c r="J9" s="25"/>
      <c r="K9" s="26" t="str">
        <f aca="false">IF(OR(I9="",J9=""),"",J9-I9)</f>
        <v/>
      </c>
      <c r="L9" s="27" t="n">
        <v>0</v>
      </c>
      <c r="M9" s="28" t="str">
        <f aca="false">IF(OR(E9="",F9=""),"",IF(AND(ABS(H9)&lt;=N(L9),OR(I9="",J9="",ABS(IF(I9=0,J9,(J9-I9)/I9))&lt;=N(L9))),"Yes","No"))</f>
        <v/>
      </c>
      <c r="N9" s="11"/>
      <c r="O9" s="21"/>
      <c r="P9" s="11"/>
    </row>
    <row r="10" customFormat="false" ht="15" hidden="false" customHeight="false" outlineLevel="0" collapsed="false">
      <c r="A10" s="11" t="n">
        <v>5</v>
      </c>
      <c r="B10" s="11" t="s">
        <v>185</v>
      </c>
      <c r="C10" s="11" t="s">
        <v>180</v>
      </c>
      <c r="D10" s="11"/>
      <c r="E10" s="22"/>
      <c r="F10" s="22"/>
      <c r="G10" s="23" t="str">
        <f aca="false">IF(OR(E10="",F10=""),"",F10-E10)</f>
        <v/>
      </c>
      <c r="H10" s="24" t="str">
        <f aca="false">IF(OR(E10="",F10=""),"",IF(E10=0,IF(F10=0,0,1),G10/E10))</f>
        <v/>
      </c>
      <c r="I10" s="25"/>
      <c r="J10" s="25"/>
      <c r="K10" s="26" t="str">
        <f aca="false">IF(OR(I10="",J10=""),"",J10-I10)</f>
        <v/>
      </c>
      <c r="L10" s="27" t="n">
        <v>0</v>
      </c>
      <c r="M10" s="28" t="str">
        <f aca="false">IF(OR(E10="",F10=""),"",IF(AND(ABS(H10)&lt;=N(L10),OR(I10="",J10="",ABS(IF(I10=0,J10,(J10-I10)/I10))&lt;=N(L10))),"Yes","No"))</f>
        <v/>
      </c>
      <c r="N10" s="11"/>
      <c r="O10" s="21"/>
      <c r="P10" s="11"/>
    </row>
    <row r="11" customFormat="false" ht="15" hidden="false" customHeight="false" outlineLevel="0" collapsed="false">
      <c r="A11" s="11" t="n">
        <v>6</v>
      </c>
      <c r="B11" s="11" t="s">
        <v>186</v>
      </c>
      <c r="C11" s="11" t="s">
        <v>187</v>
      </c>
      <c r="D11" s="11"/>
      <c r="E11" s="22"/>
      <c r="F11" s="22"/>
      <c r="G11" s="23" t="str">
        <f aca="false">IF(OR(E11="",F11=""),"",F11-E11)</f>
        <v/>
      </c>
      <c r="H11" s="24" t="str">
        <f aca="false">IF(OR(E11="",F11=""),"",IF(E11=0,IF(F11=0,0,1),G11/E11))</f>
        <v/>
      </c>
      <c r="I11" s="25"/>
      <c r="J11" s="25"/>
      <c r="K11" s="26" t="str">
        <f aca="false">IF(OR(I11="",J11=""),"",J11-I11)</f>
        <v/>
      </c>
      <c r="L11" s="27" t="n">
        <v>0</v>
      </c>
      <c r="M11" s="28" t="str">
        <f aca="false">IF(OR(E11="",F11=""),"",IF(AND(ABS(H11)&lt;=N(L11),OR(I11="",J11="",ABS(IF(I11=0,J11,(J11-I11)/I11))&lt;=N(L11))),"Yes","No"))</f>
        <v/>
      </c>
      <c r="N11" s="11"/>
      <c r="O11" s="21"/>
      <c r="P11" s="11"/>
    </row>
    <row r="12" customFormat="false" ht="15" hidden="false" customHeight="false" outlineLevel="0" collapsed="false">
      <c r="A12" s="11" t="n">
        <v>7</v>
      </c>
      <c r="B12" s="11" t="s">
        <v>188</v>
      </c>
      <c r="C12" s="11" t="s">
        <v>189</v>
      </c>
      <c r="D12" s="11"/>
      <c r="E12" s="22"/>
      <c r="F12" s="22"/>
      <c r="G12" s="23" t="str">
        <f aca="false">IF(OR(E12="",F12=""),"",F12-E12)</f>
        <v/>
      </c>
      <c r="H12" s="24" t="str">
        <f aca="false">IF(OR(E12="",F12=""),"",IF(E12=0,IF(F12=0,0,1),G12/E12))</f>
        <v/>
      </c>
      <c r="I12" s="25"/>
      <c r="J12" s="25"/>
      <c r="K12" s="26" t="str">
        <f aca="false">IF(OR(I12="",J12=""),"",J12-I12)</f>
        <v/>
      </c>
      <c r="L12" s="27" t="n">
        <v>0</v>
      </c>
      <c r="M12" s="28" t="str">
        <f aca="false">IF(OR(E12="",F12=""),"",IF(AND(ABS(H12)&lt;=N(L12),OR(I12="",J12="",ABS(IF(I12=0,J12,(J12-I12)/I12))&lt;=N(L12))),"Yes","No"))</f>
        <v/>
      </c>
      <c r="N12" s="11"/>
      <c r="O12" s="21"/>
      <c r="P12" s="11"/>
    </row>
    <row r="13" customFormat="false" ht="15" hidden="false" customHeight="false" outlineLevel="0" collapsed="false">
      <c r="A13" s="11" t="n">
        <v>8</v>
      </c>
      <c r="B13" s="11" t="s">
        <v>190</v>
      </c>
      <c r="C13" s="11" t="s">
        <v>191</v>
      </c>
      <c r="D13" s="11"/>
      <c r="E13" s="22"/>
      <c r="F13" s="22"/>
      <c r="G13" s="23" t="str">
        <f aca="false">IF(OR(E13="",F13=""),"",F13-E13)</f>
        <v/>
      </c>
      <c r="H13" s="24" t="str">
        <f aca="false">IF(OR(E13="",F13=""),"",IF(E13=0,IF(F13=0,0,1),G13/E13))</f>
        <v/>
      </c>
      <c r="I13" s="25"/>
      <c r="J13" s="25"/>
      <c r="K13" s="26" t="str">
        <f aca="false">IF(OR(I13="",J13=""),"",J13-I13)</f>
        <v/>
      </c>
      <c r="L13" s="27" t="n">
        <v>0</v>
      </c>
      <c r="M13" s="28" t="str">
        <f aca="false">IF(OR(E13="",F13=""),"",IF(AND(ABS(H13)&lt;=N(L13),OR(I13="",J13="",ABS(IF(I13=0,J13,(J13-I13)/I13))&lt;=N(L13))),"Yes","No"))</f>
        <v/>
      </c>
      <c r="N13" s="11"/>
      <c r="O13" s="21"/>
      <c r="P13" s="11"/>
    </row>
    <row r="14" customFormat="false" ht="23.85" hidden="false" customHeight="false" outlineLevel="0" collapsed="false">
      <c r="A14" s="11" t="n">
        <v>9</v>
      </c>
      <c r="B14" s="11" t="s">
        <v>192</v>
      </c>
      <c r="C14" s="11" t="s">
        <v>193</v>
      </c>
      <c r="D14" s="11"/>
      <c r="E14" s="22"/>
      <c r="F14" s="22"/>
      <c r="G14" s="23" t="str">
        <f aca="false">IF(OR(E14="",F14=""),"",F14-E14)</f>
        <v/>
      </c>
      <c r="H14" s="24" t="str">
        <f aca="false">IF(OR(E14="",F14=""),"",IF(E14=0,IF(F14=0,0,1),G14/E14))</f>
        <v/>
      </c>
      <c r="I14" s="25"/>
      <c r="J14" s="25"/>
      <c r="K14" s="26" t="str">
        <f aca="false">IF(OR(I14="",J14=""),"",J14-I14)</f>
        <v/>
      </c>
      <c r="L14" s="27" t="n">
        <v>0</v>
      </c>
      <c r="M14" s="28" t="str">
        <f aca="false">IF(OR(E14="",F14=""),"",IF(AND(ABS(H14)&lt;=N(L14),OR(I14="",J14="",ABS(IF(I14=0,J14,(J14-I14)/I14))&lt;=N(L14))),"Yes","No"))</f>
        <v/>
      </c>
      <c r="N14" s="11"/>
      <c r="O14" s="21"/>
      <c r="P14" s="11"/>
    </row>
    <row r="15" customFormat="false" ht="15" hidden="false" customHeight="false" outlineLevel="0" collapsed="false">
      <c r="A15" s="11" t="n">
        <v>10</v>
      </c>
      <c r="B15" s="11" t="s">
        <v>194</v>
      </c>
      <c r="C15" s="11" t="s">
        <v>184</v>
      </c>
      <c r="D15" s="11"/>
      <c r="E15" s="22"/>
      <c r="F15" s="22"/>
      <c r="G15" s="23" t="str">
        <f aca="false">IF(OR(E15="",F15=""),"",F15-E15)</f>
        <v/>
      </c>
      <c r="H15" s="24" t="str">
        <f aca="false">IF(OR(E15="",F15=""),"",IF(E15=0,IF(F15=0,0,1),G15/E15))</f>
        <v/>
      </c>
      <c r="I15" s="25"/>
      <c r="J15" s="25"/>
      <c r="K15" s="26" t="str">
        <f aca="false">IF(OR(I15="",J15=""),"",J15-I15)</f>
        <v/>
      </c>
      <c r="L15" s="27" t="n">
        <v>0.001</v>
      </c>
      <c r="M15" s="28" t="str">
        <f aca="false">IF(OR(E15="",F15=""),"",IF(AND(ABS(H15)&lt;=N(L15),OR(I15="",J15="",ABS(IF(I15=0,J15,(J15-I15)/I15))&lt;=N(L15))),"Yes","No"))</f>
        <v/>
      </c>
      <c r="N15" s="11"/>
      <c r="O15" s="21"/>
      <c r="P15" s="11"/>
    </row>
    <row r="16" customFormat="false" ht="15" hidden="false" customHeight="false" outlineLevel="0" collapsed="false">
      <c r="A16" s="11" t="n">
        <v>11</v>
      </c>
      <c r="B16" s="11" t="s">
        <v>195</v>
      </c>
      <c r="C16" s="11" t="s">
        <v>196</v>
      </c>
      <c r="D16" s="11"/>
      <c r="E16" s="22"/>
      <c r="F16" s="22"/>
      <c r="G16" s="23" t="str">
        <f aca="false">IF(OR(E16="",F16=""),"",F16-E16)</f>
        <v/>
      </c>
      <c r="H16" s="24" t="str">
        <f aca="false">IF(OR(E16="",F16=""),"",IF(E16=0,IF(F16=0,0,1),G16/E16))</f>
        <v/>
      </c>
      <c r="I16" s="25"/>
      <c r="J16" s="25"/>
      <c r="K16" s="26" t="str">
        <f aca="false">IF(OR(I16="",J16=""),"",J16-I16)</f>
        <v/>
      </c>
      <c r="L16" s="27" t="n">
        <v>0</v>
      </c>
      <c r="M16" s="28" t="str">
        <f aca="false">IF(OR(E16="",F16=""),"",IF(AND(ABS(H16)&lt;=N(L16),OR(I16="",J16="",ABS(IF(I16=0,J16,(J16-I16)/I16))&lt;=N(L16))),"Yes","No"))</f>
        <v/>
      </c>
      <c r="N16" s="11"/>
      <c r="O16" s="21"/>
      <c r="P16" s="11"/>
    </row>
    <row r="17" customFormat="false" ht="15" hidden="false" customHeight="false" outlineLevel="0" collapsed="false">
      <c r="A17" s="11" t="n">
        <v>12</v>
      </c>
      <c r="B17" s="11" t="s">
        <v>197</v>
      </c>
      <c r="C17" s="11" t="s">
        <v>198</v>
      </c>
      <c r="D17" s="11"/>
      <c r="E17" s="22"/>
      <c r="F17" s="22"/>
      <c r="G17" s="23" t="str">
        <f aca="false">IF(OR(E17="",F17=""),"",F17-E17)</f>
        <v/>
      </c>
      <c r="H17" s="24" t="str">
        <f aca="false">IF(OR(E17="",F17=""),"",IF(E17=0,IF(F17=0,0,1),G17/E17))</f>
        <v/>
      </c>
      <c r="I17" s="25"/>
      <c r="J17" s="25"/>
      <c r="K17" s="26" t="str">
        <f aca="false">IF(OR(I17="",J17=""),"",J17-I17)</f>
        <v/>
      </c>
      <c r="L17" s="27" t="n">
        <v>0</v>
      </c>
      <c r="M17" s="28" t="str">
        <f aca="false">IF(OR(E17="",F17=""),"",IF(AND(ABS(H17)&lt;=N(L17),OR(I17="",J17="",ABS(IF(I17=0,J17,(J17-I17)/I17))&lt;=N(L17))),"Yes","No"))</f>
        <v/>
      </c>
      <c r="N17" s="11"/>
      <c r="O17" s="21"/>
      <c r="P17" s="11"/>
    </row>
    <row r="18" customFormat="false" ht="15" hidden="false" customHeight="false" outlineLevel="0" collapsed="false">
      <c r="A18" s="11"/>
      <c r="B18" s="11"/>
      <c r="C18" s="11"/>
      <c r="D18" s="11"/>
      <c r="E18" s="22"/>
      <c r="F18" s="22"/>
      <c r="G18" s="23" t="str">
        <f aca="false">IF(OR(E18="",F18=""),"",F18-E18)</f>
        <v/>
      </c>
      <c r="H18" s="24" t="str">
        <f aca="false">IF(OR(E18="",F18=""),"",IF(E18=0,IF(F18=0,0,1),G18/E18))</f>
        <v/>
      </c>
      <c r="I18" s="25"/>
      <c r="J18" s="25"/>
      <c r="K18" s="26" t="str">
        <f aca="false">IF(OR(I18="",J18=""),"",J18-I18)</f>
        <v/>
      </c>
      <c r="L18" s="27"/>
      <c r="M18" s="28" t="str">
        <f aca="false">IF(OR(E18="",F18=""),"",IF(AND(ABS(H18)&lt;=N(L18),OR(I18="",J18="",ABS(IF(I18=0,J18,(J18-I18)/I18))&lt;=N(L18))),"Yes","No"))</f>
        <v/>
      </c>
      <c r="N18" s="11"/>
      <c r="O18" s="21"/>
      <c r="P18" s="11"/>
    </row>
    <row r="19" customFormat="false" ht="15" hidden="false" customHeight="false" outlineLevel="0" collapsed="false">
      <c r="A19" s="11"/>
      <c r="B19" s="11"/>
      <c r="C19" s="11"/>
      <c r="D19" s="11"/>
      <c r="E19" s="22"/>
      <c r="F19" s="22"/>
      <c r="G19" s="23" t="str">
        <f aca="false">IF(OR(E19="",F19=""),"",F19-E19)</f>
        <v/>
      </c>
      <c r="H19" s="24" t="str">
        <f aca="false">IF(OR(E19="",F19=""),"",IF(E19=0,IF(F19=0,0,1),G19/E19))</f>
        <v/>
      </c>
      <c r="I19" s="25"/>
      <c r="J19" s="25"/>
      <c r="K19" s="26" t="str">
        <f aca="false">IF(OR(I19="",J19=""),"",J19-I19)</f>
        <v/>
      </c>
      <c r="L19" s="27"/>
      <c r="M19" s="28" t="str">
        <f aca="false">IF(OR(E19="",F19=""),"",IF(AND(ABS(H19)&lt;=N(L19),OR(I19="",J19="",ABS(IF(I19=0,J19,(J19-I19)/I19))&lt;=N(L19))),"Yes","No"))</f>
        <v/>
      </c>
      <c r="N19" s="11"/>
      <c r="O19" s="21"/>
      <c r="P19" s="11"/>
    </row>
    <row r="20" customFormat="false" ht="15" hidden="false" customHeight="false" outlineLevel="0" collapsed="false">
      <c r="A20" s="11"/>
      <c r="B20" s="11"/>
      <c r="C20" s="11"/>
      <c r="D20" s="11"/>
      <c r="E20" s="22"/>
      <c r="F20" s="22"/>
      <c r="G20" s="23" t="str">
        <f aca="false">IF(OR(E20="",F20=""),"",F20-E20)</f>
        <v/>
      </c>
      <c r="H20" s="24" t="str">
        <f aca="false">IF(OR(E20="",F20=""),"",IF(E20=0,IF(F20=0,0,1),G20/E20))</f>
        <v/>
      </c>
      <c r="I20" s="25"/>
      <c r="J20" s="25"/>
      <c r="K20" s="26" t="str">
        <f aca="false">IF(OR(I20="",J20=""),"",J20-I20)</f>
        <v/>
      </c>
      <c r="L20" s="27"/>
      <c r="M20" s="28" t="str">
        <f aca="false">IF(OR(E20="",F20=""),"",IF(AND(ABS(H20)&lt;=N(L20),OR(I20="",J20="",ABS(IF(I20=0,J20,(J20-I20)/I20))&lt;=N(L20))),"Yes","No"))</f>
        <v/>
      </c>
      <c r="N20" s="11"/>
      <c r="O20" s="21"/>
      <c r="P20" s="11"/>
    </row>
    <row r="21" customFormat="false" ht="15" hidden="false" customHeight="false" outlineLevel="0" collapsed="false">
      <c r="A21" s="11"/>
      <c r="B21" s="11"/>
      <c r="C21" s="11"/>
      <c r="D21" s="11"/>
      <c r="E21" s="22"/>
      <c r="F21" s="22"/>
      <c r="G21" s="23" t="str">
        <f aca="false">IF(OR(E21="",F21=""),"",F21-E21)</f>
        <v/>
      </c>
      <c r="H21" s="24" t="str">
        <f aca="false">IF(OR(E21="",F21=""),"",IF(E21=0,IF(F21=0,0,1),G21/E21))</f>
        <v/>
      </c>
      <c r="I21" s="25"/>
      <c r="J21" s="25"/>
      <c r="K21" s="26" t="str">
        <f aca="false">IF(OR(I21="",J21=""),"",J21-I21)</f>
        <v/>
      </c>
      <c r="L21" s="27"/>
      <c r="M21" s="28" t="str">
        <f aca="false">IF(OR(E21="",F21=""),"",IF(AND(ABS(H21)&lt;=N(L21),OR(I21="",J21="",ABS(IF(I21=0,J21,(J21-I21)/I21))&lt;=N(L21))),"Yes","No"))</f>
        <v/>
      </c>
      <c r="N21" s="11"/>
      <c r="O21" s="21"/>
      <c r="P21" s="11"/>
    </row>
    <row r="22" customFormat="false" ht="15" hidden="false" customHeight="false" outlineLevel="0" collapsed="false">
      <c r="A22" s="11"/>
      <c r="B22" s="11"/>
      <c r="C22" s="11"/>
      <c r="D22" s="11"/>
      <c r="E22" s="22"/>
      <c r="F22" s="22"/>
      <c r="G22" s="23" t="str">
        <f aca="false">IF(OR(E22="",F22=""),"",F22-E22)</f>
        <v/>
      </c>
      <c r="H22" s="24" t="str">
        <f aca="false">IF(OR(E22="",F22=""),"",IF(E22=0,IF(F22=0,0,1),G22/E22))</f>
        <v/>
      </c>
      <c r="I22" s="25"/>
      <c r="J22" s="25"/>
      <c r="K22" s="26" t="str">
        <f aca="false">IF(OR(I22="",J22=""),"",J22-I22)</f>
        <v/>
      </c>
      <c r="L22" s="27"/>
      <c r="M22" s="28" t="str">
        <f aca="false">IF(OR(E22="",F22=""),"",IF(AND(ABS(H22)&lt;=N(L22),OR(I22="",J22="",ABS(IF(I22=0,J22,(J22-I22)/I22))&lt;=N(L22))),"Yes","No"))</f>
        <v/>
      </c>
      <c r="N22" s="11"/>
      <c r="O22" s="21"/>
      <c r="P22" s="11"/>
    </row>
    <row r="23" customFormat="false" ht="15" hidden="false" customHeight="false" outlineLevel="0" collapsed="false">
      <c r="A23" s="11"/>
      <c r="B23" s="11"/>
      <c r="C23" s="11"/>
      <c r="D23" s="11"/>
      <c r="E23" s="22"/>
      <c r="F23" s="22"/>
      <c r="G23" s="23" t="str">
        <f aca="false">IF(OR(E23="",F23=""),"",F23-E23)</f>
        <v/>
      </c>
      <c r="H23" s="24" t="str">
        <f aca="false">IF(OR(E23="",F23=""),"",IF(E23=0,IF(F23=0,0,1),G23/E23))</f>
        <v/>
      </c>
      <c r="I23" s="25"/>
      <c r="J23" s="25"/>
      <c r="K23" s="26" t="str">
        <f aca="false">IF(OR(I23="",J23=""),"",J23-I23)</f>
        <v/>
      </c>
      <c r="L23" s="27"/>
      <c r="M23" s="28" t="str">
        <f aca="false">IF(OR(E23="",F23=""),"",IF(AND(ABS(H23)&lt;=N(L23),OR(I23="",J23="",ABS(IF(I23=0,J23,(J23-I23)/I23))&lt;=N(L23))),"Yes","No"))</f>
        <v/>
      </c>
      <c r="N23" s="11"/>
      <c r="O23" s="21"/>
      <c r="P23" s="11"/>
    </row>
    <row r="25" customFormat="false" ht="15" hidden="false" customHeight="false" outlineLevel="0" collapsed="false">
      <c r="B25" s="29" t="s">
        <v>199</v>
      </c>
      <c r="E25" s="30" t="str">
        <f aca="false">COUNTIF(M6:M23,"Yes")&amp;" of "&amp;COUNTA(B6:B23)</f>
        <v>0 of 12</v>
      </c>
    </row>
  </sheetData>
  <autoFilter ref="A5:P23"/>
  <conditionalFormatting sqref="M6:M23">
    <cfRule type="cellIs" priority="2" operator="equal" aboveAverage="0" equalAverage="0" bottom="0" percent="0" rank="0" text="" dxfId="4">
      <formula>"Yes"</formula>
    </cfRule>
    <cfRule type="cellIs" priority="3" operator="equal" aboveAverage="0" equalAverage="0" bottom="0" percent="0" rank="0" text="" dxfId="5">
      <formula>"No"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I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11"/>
    <col collapsed="false" customWidth="true" hidden="false" outlineLevel="0" max="6" min="6" style="0" width="30"/>
    <col collapsed="false" customWidth="true" hidden="false" outlineLevel="0" max="7" min="7" style="0" width="9"/>
    <col collapsed="false" customWidth="true" hidden="false" outlineLevel="0" max="8" min="8" style="0" width="16"/>
    <col collapsed="false" customWidth="true" hidden="false" outlineLevel="0" max="9" min="9" style="0" width="26"/>
  </cols>
  <sheetData>
    <row r="1" customFormat="false" ht="19.7" hidden="false" customHeight="false" outlineLevel="0" collapsed="false">
      <c r="A1" s="8" t="s">
        <v>200</v>
      </c>
    </row>
    <row r="2" customFormat="false" ht="15" hidden="false" customHeight="false" outlineLevel="0" collapsed="false">
      <c r="A2" s="2" t="s">
        <v>201</v>
      </c>
    </row>
    <row r="3" customFormat="false" ht="15" hidden="false" customHeight="false" outlineLevel="0" collapsed="false">
      <c r="A3" s="9" t="s">
        <v>24</v>
      </c>
    </row>
    <row r="5" customFormat="false" ht="31.5" hidden="false" customHeight="true" outlineLevel="0" collapsed="false">
      <c r="A5" s="10" t="s">
        <v>202</v>
      </c>
      <c r="B5" s="10" t="s">
        <v>203</v>
      </c>
      <c r="C5" s="10" t="s">
        <v>204</v>
      </c>
      <c r="D5" s="10" t="s">
        <v>205</v>
      </c>
      <c r="E5" s="10" t="s">
        <v>206</v>
      </c>
      <c r="F5" s="10" t="s">
        <v>207</v>
      </c>
      <c r="G5" s="10" t="s">
        <v>208</v>
      </c>
      <c r="H5" s="10" t="s">
        <v>29</v>
      </c>
      <c r="I5" s="10" t="s">
        <v>40</v>
      </c>
    </row>
    <row r="6" customFormat="false" ht="15" hidden="false" customHeight="false" outlineLevel="0" collapsed="false">
      <c r="A6" s="11" t="n">
        <v>1</v>
      </c>
      <c r="B6" s="11" t="s">
        <v>209</v>
      </c>
      <c r="C6" s="11" t="s">
        <v>210</v>
      </c>
      <c r="D6" s="11" t="s">
        <v>211</v>
      </c>
      <c r="E6" s="11" t="s">
        <v>212</v>
      </c>
      <c r="F6" s="11"/>
      <c r="G6" s="11"/>
      <c r="H6" s="11"/>
      <c r="I6" s="11"/>
    </row>
    <row r="7" customFormat="false" ht="15" hidden="false" customHeight="false" outlineLevel="0" collapsed="false">
      <c r="A7" s="11" t="n">
        <v>2</v>
      </c>
      <c r="B7" s="11" t="s">
        <v>209</v>
      </c>
      <c r="C7" s="11" t="s">
        <v>213</v>
      </c>
      <c r="D7" s="11" t="s">
        <v>214</v>
      </c>
      <c r="E7" s="11" t="s">
        <v>212</v>
      </c>
      <c r="F7" s="11"/>
      <c r="G7" s="11"/>
      <c r="H7" s="11"/>
      <c r="I7" s="11"/>
    </row>
    <row r="8" customFormat="false" ht="15" hidden="false" customHeight="false" outlineLevel="0" collapsed="false">
      <c r="A8" s="11" t="n">
        <v>3</v>
      </c>
      <c r="B8" s="11" t="s">
        <v>209</v>
      </c>
      <c r="C8" s="11" t="s">
        <v>215</v>
      </c>
      <c r="D8" s="11" t="s">
        <v>216</v>
      </c>
      <c r="E8" s="11" t="s">
        <v>212</v>
      </c>
      <c r="F8" s="11"/>
      <c r="G8" s="11"/>
      <c r="H8" s="11"/>
      <c r="I8" s="11"/>
    </row>
    <row r="9" customFormat="false" ht="15" hidden="false" customHeight="false" outlineLevel="0" collapsed="false">
      <c r="A9" s="11" t="n">
        <v>4</v>
      </c>
      <c r="B9" s="11" t="s">
        <v>217</v>
      </c>
      <c r="C9" s="11" t="s">
        <v>218</v>
      </c>
      <c r="D9" s="11" t="s">
        <v>219</v>
      </c>
      <c r="E9" s="11" t="s">
        <v>212</v>
      </c>
      <c r="F9" s="11"/>
      <c r="G9" s="11"/>
      <c r="H9" s="11"/>
      <c r="I9" s="11"/>
    </row>
    <row r="10" customFormat="false" ht="15" hidden="false" customHeight="false" outlineLevel="0" collapsed="false">
      <c r="A10" s="11" t="n">
        <v>5</v>
      </c>
      <c r="B10" s="11" t="s">
        <v>217</v>
      </c>
      <c r="C10" s="11" t="s">
        <v>220</v>
      </c>
      <c r="D10" s="11" t="s">
        <v>221</v>
      </c>
      <c r="E10" s="11" t="s">
        <v>212</v>
      </c>
      <c r="F10" s="11"/>
      <c r="G10" s="11"/>
      <c r="H10" s="11"/>
      <c r="I10" s="11"/>
    </row>
    <row r="11" customFormat="false" ht="23.85" hidden="false" customHeight="false" outlineLevel="0" collapsed="false">
      <c r="A11" s="11" t="n">
        <v>6</v>
      </c>
      <c r="B11" s="11" t="s">
        <v>109</v>
      </c>
      <c r="C11" s="11" t="s">
        <v>222</v>
      </c>
      <c r="D11" s="11" t="s">
        <v>223</v>
      </c>
      <c r="E11" s="11" t="s">
        <v>212</v>
      </c>
      <c r="F11" s="11"/>
      <c r="G11" s="11"/>
      <c r="H11" s="11"/>
      <c r="I11" s="11"/>
    </row>
    <row r="12" customFormat="false" ht="15" hidden="false" customHeight="false" outlineLevel="0" collapsed="false">
      <c r="A12" s="11" t="n">
        <v>7</v>
      </c>
      <c r="B12" s="11" t="s">
        <v>224</v>
      </c>
      <c r="C12" s="11" t="s">
        <v>225</v>
      </c>
      <c r="D12" s="11" t="s">
        <v>226</v>
      </c>
      <c r="E12" s="11" t="s">
        <v>212</v>
      </c>
      <c r="F12" s="11"/>
      <c r="G12" s="11"/>
      <c r="H12" s="11"/>
      <c r="I12" s="11"/>
    </row>
    <row r="13" customFormat="false" ht="15" hidden="false" customHeight="false" outlineLevel="0" collapsed="false">
      <c r="A13" s="11" t="n">
        <v>8</v>
      </c>
      <c r="B13" s="11" t="s">
        <v>227</v>
      </c>
      <c r="C13" s="11" t="s">
        <v>228</v>
      </c>
      <c r="D13" s="11" t="s">
        <v>229</v>
      </c>
      <c r="E13" s="11" t="s">
        <v>212</v>
      </c>
      <c r="F13" s="11"/>
      <c r="G13" s="11"/>
      <c r="H13" s="11"/>
      <c r="I13" s="11"/>
    </row>
    <row r="14" customFormat="false" ht="15" hidden="false" customHeight="false" outlineLevel="0" collapsed="false">
      <c r="A14" s="11" t="n">
        <v>9</v>
      </c>
      <c r="B14" s="11" t="s">
        <v>230</v>
      </c>
      <c r="C14" s="11" t="s">
        <v>231</v>
      </c>
      <c r="D14" s="11" t="s">
        <v>232</v>
      </c>
      <c r="E14" s="11" t="s">
        <v>212</v>
      </c>
      <c r="F14" s="11"/>
      <c r="G14" s="11"/>
      <c r="H14" s="11"/>
      <c r="I14" s="11"/>
    </row>
    <row r="15" customFormat="false" ht="15" hidden="false" customHeight="false" outlineLevel="0" collapsed="false">
      <c r="A15" s="11" t="n">
        <v>10</v>
      </c>
      <c r="B15" s="11" t="s">
        <v>233</v>
      </c>
      <c r="C15" s="11" t="s">
        <v>234</v>
      </c>
      <c r="D15" s="11" t="s">
        <v>235</v>
      </c>
      <c r="E15" s="11" t="s">
        <v>212</v>
      </c>
      <c r="F15" s="11"/>
      <c r="G15" s="11"/>
      <c r="H15" s="11"/>
      <c r="I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</row>
    <row r="22" customFormat="false" ht="15" hidden="false" customHeight="false" outlineLevel="0" collapsed="false">
      <c r="B22" s="29" t="s">
        <v>236</v>
      </c>
      <c r="C22" s="19" t="n">
        <f aca="false">COUNTIFS(E6:E20,"Yes",C6:C20,"&lt;&gt;")</f>
        <v>10</v>
      </c>
    </row>
    <row r="23" customFormat="false" ht="15" hidden="false" customHeight="false" outlineLevel="0" collapsed="false">
      <c r="B23" s="29" t="s">
        <v>237</v>
      </c>
      <c r="C23" s="19" t="n">
        <f aca="false">COUNTIFS(E6:E20,"Yes",G6:G20,"Yes")</f>
        <v>0</v>
      </c>
    </row>
    <row r="24" customFormat="false" ht="15" hidden="false" customHeight="false" outlineLevel="0" collapsed="false">
      <c r="B24" s="29" t="s">
        <v>238</v>
      </c>
      <c r="C24" s="31" t="str">
        <f aca="false">IF(C22=0,"",IF(C23=C22,"GO","NO-GO"))</f>
        <v>NO-GO</v>
      </c>
    </row>
  </sheetData>
  <conditionalFormatting sqref="G6:G20">
    <cfRule type="cellIs" priority="2" operator="equal" aboveAverage="0" equalAverage="0" bottom="0" percent="0" rank="0" text="" dxfId="4">
      <formula>"Yes"</formula>
    </cfRule>
    <cfRule type="cellIs" priority="3" operator="equal" aboveAverage="0" equalAverage="0" bottom="0" percent="0" rank="0" text="" dxfId="5">
      <formula>"No"</formula>
    </cfRule>
  </conditionalFormatting>
  <conditionalFormatting sqref="C24">
    <cfRule type="cellIs" priority="4" operator="equal" aboveAverage="0" equalAverage="0" bottom="0" percent="0" rank="0" text="" dxfId="4">
      <formula>"GO"</formula>
    </cfRule>
    <cfRule type="cellIs" priority="5" operator="equal" aboveAverage="0" equalAverage="0" bottom="0" percent="0" rank="0" text="" dxfId="5">
      <formula>"NO-GO"</formula>
    </cfRule>
  </conditionalFormatting>
  <dataValidations count="2">
    <dataValidation allowBlank="true" errorStyle="stop" operator="between" showDropDown="false" showErrorMessage="false" showInputMessage="false" sqref="E6:E20" type="list">
      <formula1>"Yes,No"</formula1>
      <formula2>0</formula2>
    </dataValidation>
    <dataValidation allowBlank="true" errorStyle="stop" operator="between" showDropDown="false" showErrorMessage="false" showInputMessage="false" sqref="G6:G20" type="list">
      <formula1>"Yes,No,Partly"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L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3"/>
    <col collapsed="false" customWidth="true" hidden="false" outlineLevel="0" max="4" min="3" style="0" width="16"/>
    <col collapsed="false" customWidth="true" hidden="false" outlineLevel="0" max="5" min="5" style="0" width="46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10" min="8" style="0" width="13"/>
    <col collapsed="false" customWidth="true" hidden="false" outlineLevel="0" max="11" min="11" style="0" width="10"/>
    <col collapsed="false" customWidth="true" hidden="false" outlineLevel="0" max="12" min="12" style="0" width="40"/>
  </cols>
  <sheetData>
    <row r="1" customFormat="false" ht="19.7" hidden="false" customHeight="false" outlineLevel="0" collapsed="false">
      <c r="A1" s="8" t="s">
        <v>239</v>
      </c>
    </row>
    <row r="2" customFormat="false" ht="15" hidden="false" customHeight="false" outlineLevel="0" collapsed="false">
      <c r="A2" s="2" t="s">
        <v>240</v>
      </c>
    </row>
    <row r="3" customFormat="false" ht="15" hidden="false" customHeight="false" outlineLevel="0" collapsed="false">
      <c r="A3" s="9" t="s">
        <v>24</v>
      </c>
    </row>
    <row r="5" customFormat="false" ht="31.5" hidden="false" customHeight="true" outlineLevel="0" collapsed="false">
      <c r="A5" s="10" t="s">
        <v>25</v>
      </c>
      <c r="B5" s="10" t="s">
        <v>241</v>
      </c>
      <c r="C5" s="10" t="s">
        <v>242</v>
      </c>
      <c r="D5" s="10" t="s">
        <v>243</v>
      </c>
      <c r="E5" s="10" t="s">
        <v>244</v>
      </c>
      <c r="F5" s="10" t="s">
        <v>245</v>
      </c>
      <c r="G5" s="10" t="s">
        <v>29</v>
      </c>
      <c r="H5" s="10" t="s">
        <v>38</v>
      </c>
      <c r="I5" s="10" t="s">
        <v>246</v>
      </c>
      <c r="J5" s="10" t="s">
        <v>247</v>
      </c>
      <c r="K5" s="10" t="s">
        <v>248</v>
      </c>
      <c r="L5" s="10" t="s">
        <v>249</v>
      </c>
    </row>
    <row r="6" customFormat="false" ht="23.85" hidden="false" customHeight="false" outlineLevel="0" collapsed="false">
      <c r="A6" s="11" t="s">
        <v>250</v>
      </c>
      <c r="B6" s="21" t="n">
        <v>46335</v>
      </c>
      <c r="C6" s="11" t="s">
        <v>251</v>
      </c>
      <c r="D6" s="11" t="s">
        <v>109</v>
      </c>
      <c r="E6" s="11" t="s">
        <v>252</v>
      </c>
      <c r="F6" s="11" t="s">
        <v>253</v>
      </c>
      <c r="G6" s="11" t="s">
        <v>84</v>
      </c>
      <c r="H6" s="11" t="s">
        <v>254</v>
      </c>
      <c r="I6" s="21" t="n">
        <v>46336</v>
      </c>
      <c r="J6" s="21"/>
      <c r="K6" s="32" t="n">
        <f aca="true">IF(B6="","",MAX(0,IF(J6="",TODAY(),J6)-B6))</f>
        <v>0</v>
      </c>
      <c r="L6" s="11" t="s">
        <v>255</v>
      </c>
    </row>
    <row r="7" customFormat="false" ht="15" hidden="false" customHeight="false" outlineLevel="0" collapsed="false">
      <c r="A7" s="11"/>
      <c r="B7" s="21"/>
      <c r="C7" s="11"/>
      <c r="D7" s="11"/>
      <c r="E7" s="11"/>
      <c r="F7" s="11"/>
      <c r="G7" s="11"/>
      <c r="H7" s="11"/>
      <c r="I7" s="21"/>
      <c r="J7" s="21"/>
      <c r="K7" s="32" t="str">
        <f aca="true">IF(B7="","",MAX(0,IF(J7="",TODAY(),J7)-B7))</f>
        <v/>
      </c>
      <c r="L7" s="11"/>
    </row>
    <row r="8" customFormat="false" ht="15" hidden="false" customHeight="false" outlineLevel="0" collapsed="false">
      <c r="A8" s="11"/>
      <c r="B8" s="21"/>
      <c r="C8" s="11"/>
      <c r="D8" s="11"/>
      <c r="E8" s="11"/>
      <c r="F8" s="11"/>
      <c r="G8" s="11"/>
      <c r="H8" s="11"/>
      <c r="I8" s="21"/>
      <c r="J8" s="21"/>
      <c r="K8" s="32" t="str">
        <f aca="true">IF(B8="","",MAX(0,IF(J8="",TODAY(),J8)-B8))</f>
        <v/>
      </c>
      <c r="L8" s="11"/>
    </row>
    <row r="9" customFormat="false" ht="15" hidden="false" customHeight="false" outlineLevel="0" collapsed="false">
      <c r="A9" s="11"/>
      <c r="B9" s="21"/>
      <c r="C9" s="11"/>
      <c r="D9" s="11"/>
      <c r="E9" s="11"/>
      <c r="F9" s="11"/>
      <c r="G9" s="11"/>
      <c r="H9" s="11"/>
      <c r="I9" s="21"/>
      <c r="J9" s="21"/>
      <c r="K9" s="32" t="str">
        <f aca="true">IF(B9="","",MAX(0,IF(J9="",TODAY(),J9)-B9))</f>
        <v/>
      </c>
      <c r="L9" s="11"/>
    </row>
    <row r="10" customFormat="false" ht="15" hidden="false" customHeight="false" outlineLevel="0" collapsed="false">
      <c r="A10" s="11"/>
      <c r="B10" s="21"/>
      <c r="C10" s="11"/>
      <c r="D10" s="11"/>
      <c r="E10" s="11"/>
      <c r="F10" s="11"/>
      <c r="G10" s="11"/>
      <c r="H10" s="11"/>
      <c r="I10" s="21"/>
      <c r="J10" s="21"/>
      <c r="K10" s="32" t="str">
        <f aca="true">IF(B10="","",MAX(0,IF(J10="",TODAY(),J10)-B10))</f>
        <v/>
      </c>
      <c r="L10" s="11"/>
    </row>
    <row r="11" customFormat="false" ht="15" hidden="false" customHeight="false" outlineLevel="0" collapsed="false">
      <c r="A11" s="11"/>
      <c r="B11" s="21"/>
      <c r="C11" s="11"/>
      <c r="D11" s="11"/>
      <c r="E11" s="11"/>
      <c r="F11" s="11"/>
      <c r="G11" s="11"/>
      <c r="H11" s="11"/>
      <c r="I11" s="21"/>
      <c r="J11" s="21"/>
      <c r="K11" s="32" t="str">
        <f aca="true">IF(B11="","",MAX(0,IF(J11="",TODAY(),J11)-B11))</f>
        <v/>
      </c>
      <c r="L11" s="11"/>
    </row>
    <row r="12" customFormat="false" ht="15" hidden="false" customHeight="false" outlineLevel="0" collapsed="false">
      <c r="A12" s="11"/>
      <c r="B12" s="21"/>
      <c r="C12" s="11"/>
      <c r="D12" s="11"/>
      <c r="E12" s="11"/>
      <c r="F12" s="11"/>
      <c r="G12" s="11"/>
      <c r="H12" s="11"/>
      <c r="I12" s="21"/>
      <c r="J12" s="21"/>
      <c r="K12" s="32" t="str">
        <f aca="true">IF(B12="","",MAX(0,IF(J12="",TODAY(),J12)-B12))</f>
        <v/>
      </c>
      <c r="L12" s="11"/>
    </row>
    <row r="13" customFormat="false" ht="15" hidden="false" customHeight="false" outlineLevel="0" collapsed="false">
      <c r="A13" s="11"/>
      <c r="B13" s="21"/>
      <c r="C13" s="11"/>
      <c r="D13" s="11"/>
      <c r="E13" s="11"/>
      <c r="F13" s="11"/>
      <c r="G13" s="11"/>
      <c r="H13" s="11"/>
      <c r="I13" s="21"/>
      <c r="J13" s="21"/>
      <c r="K13" s="32" t="str">
        <f aca="true">IF(B13="","",MAX(0,IF(J13="",TODAY(),J13)-B13))</f>
        <v/>
      </c>
      <c r="L13" s="11"/>
    </row>
    <row r="14" customFormat="false" ht="15" hidden="false" customHeight="false" outlineLevel="0" collapsed="false">
      <c r="A14" s="11"/>
      <c r="B14" s="21"/>
      <c r="C14" s="11"/>
      <c r="D14" s="11"/>
      <c r="E14" s="11"/>
      <c r="F14" s="11"/>
      <c r="G14" s="11"/>
      <c r="H14" s="11"/>
      <c r="I14" s="21"/>
      <c r="J14" s="21"/>
      <c r="K14" s="32" t="str">
        <f aca="true">IF(B14="","",MAX(0,IF(J14="",TODAY(),J14)-B14))</f>
        <v/>
      </c>
      <c r="L14" s="11"/>
    </row>
    <row r="15" customFormat="false" ht="15" hidden="false" customHeight="false" outlineLevel="0" collapsed="false">
      <c r="A15" s="11"/>
      <c r="B15" s="21"/>
      <c r="C15" s="11"/>
      <c r="D15" s="11"/>
      <c r="E15" s="11"/>
      <c r="F15" s="11"/>
      <c r="G15" s="11"/>
      <c r="H15" s="11"/>
      <c r="I15" s="21"/>
      <c r="J15" s="21"/>
      <c r="K15" s="32" t="str">
        <f aca="true">IF(B15="","",MAX(0,IF(J15="",TODAY(),J15)-B15))</f>
        <v/>
      </c>
      <c r="L15" s="11"/>
    </row>
    <row r="16" customFormat="false" ht="15" hidden="false" customHeight="false" outlineLevel="0" collapsed="false">
      <c r="A16" s="11"/>
      <c r="B16" s="21"/>
      <c r="C16" s="11"/>
      <c r="D16" s="11"/>
      <c r="E16" s="11"/>
      <c r="F16" s="11"/>
      <c r="G16" s="11"/>
      <c r="H16" s="11"/>
      <c r="I16" s="21"/>
      <c r="J16" s="21"/>
      <c r="K16" s="32" t="str">
        <f aca="true">IF(B16="","",MAX(0,IF(J16="",TODAY(),J16)-B16))</f>
        <v/>
      </c>
      <c r="L16" s="11"/>
    </row>
    <row r="17" customFormat="false" ht="15" hidden="false" customHeight="false" outlineLevel="0" collapsed="false">
      <c r="A17" s="11"/>
      <c r="B17" s="21"/>
      <c r="C17" s="11"/>
      <c r="D17" s="11"/>
      <c r="E17" s="11"/>
      <c r="F17" s="11"/>
      <c r="G17" s="11"/>
      <c r="H17" s="11"/>
      <c r="I17" s="21"/>
      <c r="J17" s="21"/>
      <c r="K17" s="32" t="str">
        <f aca="true">IF(B17="","",MAX(0,IF(J17="",TODAY(),J17)-B17))</f>
        <v/>
      </c>
      <c r="L17" s="11"/>
    </row>
    <row r="18" customFormat="false" ht="15" hidden="false" customHeight="false" outlineLevel="0" collapsed="false">
      <c r="A18" s="11"/>
      <c r="B18" s="21"/>
      <c r="C18" s="11"/>
      <c r="D18" s="11"/>
      <c r="E18" s="11"/>
      <c r="F18" s="11"/>
      <c r="G18" s="11"/>
      <c r="H18" s="11"/>
      <c r="I18" s="21"/>
      <c r="J18" s="21"/>
      <c r="K18" s="32" t="str">
        <f aca="true">IF(B18="","",MAX(0,IF(J18="",TODAY(),J18)-B18))</f>
        <v/>
      </c>
      <c r="L18" s="11"/>
    </row>
    <row r="19" customFormat="false" ht="15" hidden="false" customHeight="false" outlineLevel="0" collapsed="false">
      <c r="A19" s="11"/>
      <c r="B19" s="21"/>
      <c r="C19" s="11"/>
      <c r="D19" s="11"/>
      <c r="E19" s="11"/>
      <c r="F19" s="11"/>
      <c r="G19" s="11"/>
      <c r="H19" s="11"/>
      <c r="I19" s="21"/>
      <c r="J19" s="21"/>
      <c r="K19" s="32" t="str">
        <f aca="true">IF(B19="","",MAX(0,IF(J19="",TODAY(),J19)-B19))</f>
        <v/>
      </c>
      <c r="L19" s="11"/>
    </row>
    <row r="20" customFormat="false" ht="15" hidden="false" customHeight="false" outlineLevel="0" collapsed="false">
      <c r="A20" s="11"/>
      <c r="B20" s="21"/>
      <c r="C20" s="11"/>
      <c r="D20" s="11"/>
      <c r="E20" s="11"/>
      <c r="F20" s="11"/>
      <c r="G20" s="11"/>
      <c r="H20" s="11"/>
      <c r="I20" s="21"/>
      <c r="J20" s="21"/>
      <c r="K20" s="32" t="str">
        <f aca="true">IF(B20="","",MAX(0,IF(J20="",TODAY(),J20)-B20))</f>
        <v/>
      </c>
      <c r="L20" s="11"/>
    </row>
    <row r="21" customFormat="false" ht="15" hidden="false" customHeight="false" outlineLevel="0" collapsed="false">
      <c r="A21" s="11"/>
      <c r="B21" s="21"/>
      <c r="C21" s="11"/>
      <c r="D21" s="11"/>
      <c r="E21" s="11"/>
      <c r="F21" s="11"/>
      <c r="G21" s="11"/>
      <c r="H21" s="11"/>
      <c r="I21" s="21"/>
      <c r="J21" s="21"/>
      <c r="K21" s="32" t="str">
        <f aca="true">IF(B21="","",MAX(0,IF(J21="",TODAY(),J21)-B21))</f>
        <v/>
      </c>
      <c r="L21" s="11"/>
    </row>
    <row r="22" customFormat="false" ht="15" hidden="false" customHeight="false" outlineLevel="0" collapsed="false">
      <c r="A22" s="11"/>
      <c r="B22" s="21"/>
      <c r="C22" s="11"/>
      <c r="D22" s="11"/>
      <c r="E22" s="11"/>
      <c r="F22" s="11"/>
      <c r="G22" s="11"/>
      <c r="H22" s="11"/>
      <c r="I22" s="21"/>
      <c r="J22" s="21"/>
      <c r="K22" s="32" t="str">
        <f aca="true">IF(B22="","",MAX(0,IF(J22="",TODAY(),J22)-B22))</f>
        <v/>
      </c>
      <c r="L22" s="11"/>
    </row>
    <row r="23" customFormat="false" ht="15" hidden="false" customHeight="false" outlineLevel="0" collapsed="false">
      <c r="A23" s="11"/>
      <c r="B23" s="21"/>
      <c r="C23" s="11"/>
      <c r="D23" s="11"/>
      <c r="E23" s="11"/>
      <c r="F23" s="11"/>
      <c r="G23" s="11"/>
      <c r="H23" s="11"/>
      <c r="I23" s="21"/>
      <c r="J23" s="21"/>
      <c r="K23" s="32" t="str">
        <f aca="true">IF(B23="","",MAX(0,IF(J23="",TODAY(),J23)-B23))</f>
        <v/>
      </c>
      <c r="L23" s="11"/>
    </row>
    <row r="24" customFormat="false" ht="15" hidden="false" customHeight="false" outlineLevel="0" collapsed="false">
      <c r="A24" s="11"/>
      <c r="B24" s="21"/>
      <c r="C24" s="11"/>
      <c r="D24" s="11"/>
      <c r="E24" s="11"/>
      <c r="F24" s="11"/>
      <c r="G24" s="11"/>
      <c r="H24" s="11"/>
      <c r="I24" s="21"/>
      <c r="J24" s="21"/>
      <c r="K24" s="32" t="str">
        <f aca="true">IF(B24="","",MAX(0,IF(J24="",TODAY(),J24)-B24))</f>
        <v/>
      </c>
      <c r="L24" s="11"/>
    </row>
    <row r="25" customFormat="false" ht="15" hidden="false" customHeight="false" outlineLevel="0" collapsed="false">
      <c r="A25" s="11"/>
      <c r="B25" s="21"/>
      <c r="C25" s="11"/>
      <c r="D25" s="11"/>
      <c r="E25" s="11"/>
      <c r="F25" s="11"/>
      <c r="G25" s="11"/>
      <c r="H25" s="11"/>
      <c r="I25" s="21"/>
      <c r="J25" s="21"/>
      <c r="K25" s="32" t="str">
        <f aca="true">IF(B25="","",MAX(0,IF(J25="",TODAY(),J25)-B25))</f>
        <v/>
      </c>
      <c r="L25" s="11"/>
    </row>
    <row r="26" customFormat="false" ht="15" hidden="false" customHeight="false" outlineLevel="0" collapsed="false">
      <c r="A26" s="11"/>
      <c r="B26" s="21"/>
      <c r="C26" s="11"/>
      <c r="D26" s="11"/>
      <c r="E26" s="11"/>
      <c r="F26" s="11"/>
      <c r="G26" s="11"/>
      <c r="H26" s="11"/>
      <c r="I26" s="21"/>
      <c r="J26" s="21"/>
      <c r="K26" s="32" t="str">
        <f aca="true">IF(B26="","",MAX(0,IF(J26="",TODAY(),J26)-B26))</f>
        <v/>
      </c>
      <c r="L26" s="11"/>
    </row>
    <row r="27" customFormat="false" ht="15" hidden="false" customHeight="false" outlineLevel="0" collapsed="false">
      <c r="A27" s="11"/>
      <c r="B27" s="21"/>
      <c r="C27" s="11"/>
      <c r="D27" s="11"/>
      <c r="E27" s="11"/>
      <c r="F27" s="11"/>
      <c r="G27" s="11"/>
      <c r="H27" s="11"/>
      <c r="I27" s="21"/>
      <c r="J27" s="21"/>
      <c r="K27" s="32" t="str">
        <f aca="true">IF(B27="","",MAX(0,IF(J27="",TODAY(),J27)-B27))</f>
        <v/>
      </c>
      <c r="L27" s="11"/>
    </row>
    <row r="28" customFormat="false" ht="15" hidden="false" customHeight="false" outlineLevel="0" collapsed="false">
      <c r="A28" s="11"/>
      <c r="B28" s="21"/>
      <c r="C28" s="11"/>
      <c r="D28" s="11"/>
      <c r="E28" s="11"/>
      <c r="F28" s="11"/>
      <c r="G28" s="11"/>
      <c r="H28" s="11"/>
      <c r="I28" s="21"/>
      <c r="J28" s="21"/>
      <c r="K28" s="32" t="str">
        <f aca="true">IF(B28="","",MAX(0,IF(J28="",TODAY(),J28)-B28))</f>
        <v/>
      </c>
      <c r="L28" s="11"/>
    </row>
    <row r="29" customFormat="false" ht="15" hidden="false" customHeight="false" outlineLevel="0" collapsed="false">
      <c r="A29" s="11"/>
      <c r="B29" s="21"/>
      <c r="C29" s="11"/>
      <c r="D29" s="11"/>
      <c r="E29" s="11"/>
      <c r="F29" s="11"/>
      <c r="G29" s="11"/>
      <c r="H29" s="11"/>
      <c r="I29" s="21"/>
      <c r="J29" s="21"/>
      <c r="K29" s="32" t="str">
        <f aca="true">IF(B29="","",MAX(0,IF(J29="",TODAY(),J29)-B29))</f>
        <v/>
      </c>
      <c r="L29" s="11"/>
    </row>
    <row r="30" customFormat="false" ht="15" hidden="false" customHeight="false" outlineLevel="0" collapsed="false">
      <c r="A30" s="11"/>
      <c r="B30" s="21"/>
      <c r="C30" s="11"/>
      <c r="D30" s="11"/>
      <c r="E30" s="11"/>
      <c r="F30" s="11"/>
      <c r="G30" s="11"/>
      <c r="H30" s="11"/>
      <c r="I30" s="21"/>
      <c r="J30" s="21"/>
      <c r="K30" s="32" t="str">
        <f aca="true">IF(B30="","",MAX(0,IF(J30="",TODAY(),J30)-B30))</f>
        <v/>
      </c>
      <c r="L30" s="11"/>
    </row>
    <row r="31" customFormat="false" ht="15" hidden="false" customHeight="false" outlineLevel="0" collapsed="false">
      <c r="A31" s="11"/>
      <c r="B31" s="21"/>
      <c r="C31" s="11"/>
      <c r="D31" s="11"/>
      <c r="E31" s="11"/>
      <c r="F31" s="11"/>
      <c r="G31" s="11"/>
      <c r="H31" s="11"/>
      <c r="I31" s="21"/>
      <c r="J31" s="21"/>
      <c r="K31" s="32" t="str">
        <f aca="true">IF(B31="","",MAX(0,IF(J31="",TODAY(),J31)-B31))</f>
        <v/>
      </c>
      <c r="L31" s="11"/>
    </row>
    <row r="32" customFormat="false" ht="15" hidden="false" customHeight="false" outlineLevel="0" collapsed="false">
      <c r="A32" s="11"/>
      <c r="B32" s="21"/>
      <c r="C32" s="11"/>
      <c r="D32" s="11"/>
      <c r="E32" s="11"/>
      <c r="F32" s="11"/>
      <c r="G32" s="11"/>
      <c r="H32" s="11"/>
      <c r="I32" s="21"/>
      <c r="J32" s="21"/>
      <c r="K32" s="32" t="str">
        <f aca="true">IF(B32="","",MAX(0,IF(J32="",TODAY(),J32)-B32))</f>
        <v/>
      </c>
      <c r="L32" s="11"/>
    </row>
    <row r="33" customFormat="false" ht="15" hidden="false" customHeight="false" outlineLevel="0" collapsed="false">
      <c r="A33" s="11"/>
      <c r="B33" s="21"/>
      <c r="C33" s="11"/>
      <c r="D33" s="11"/>
      <c r="E33" s="11"/>
      <c r="F33" s="11"/>
      <c r="G33" s="11"/>
      <c r="H33" s="11"/>
      <c r="I33" s="21"/>
      <c r="J33" s="21"/>
      <c r="K33" s="32" t="str">
        <f aca="true">IF(B33="","",MAX(0,IF(J33="",TODAY(),J33)-B33))</f>
        <v/>
      </c>
      <c r="L33" s="11"/>
    </row>
    <row r="34" customFormat="false" ht="15" hidden="false" customHeight="false" outlineLevel="0" collapsed="false">
      <c r="A34" s="11"/>
      <c r="B34" s="21"/>
      <c r="C34" s="11"/>
      <c r="D34" s="11"/>
      <c r="E34" s="11"/>
      <c r="F34" s="11"/>
      <c r="G34" s="11"/>
      <c r="H34" s="11"/>
      <c r="I34" s="21"/>
      <c r="J34" s="21"/>
      <c r="K34" s="32" t="str">
        <f aca="true">IF(B34="","",MAX(0,IF(J34="",TODAY(),J34)-B34))</f>
        <v/>
      </c>
      <c r="L34" s="11"/>
    </row>
    <row r="35" customFormat="false" ht="15" hidden="false" customHeight="false" outlineLevel="0" collapsed="false">
      <c r="A35" s="11"/>
      <c r="B35" s="21"/>
      <c r="C35" s="11"/>
      <c r="D35" s="11"/>
      <c r="E35" s="11"/>
      <c r="F35" s="11"/>
      <c r="G35" s="11"/>
      <c r="H35" s="11"/>
      <c r="I35" s="21"/>
      <c r="J35" s="21"/>
      <c r="K35" s="32" t="str">
        <f aca="true">IF(B35="","",MAX(0,IF(J35="",TODAY(),J35)-B35))</f>
        <v/>
      </c>
      <c r="L35" s="11"/>
    </row>
    <row r="36" customFormat="false" ht="15" hidden="false" customHeight="false" outlineLevel="0" collapsed="false">
      <c r="A36" s="11"/>
      <c r="B36" s="21"/>
      <c r="C36" s="11"/>
      <c r="D36" s="11"/>
      <c r="E36" s="11"/>
      <c r="F36" s="11"/>
      <c r="G36" s="11"/>
      <c r="H36" s="11"/>
      <c r="I36" s="21"/>
      <c r="J36" s="21"/>
      <c r="K36" s="32" t="str">
        <f aca="true">IF(B36="","",MAX(0,IF(J36="",TODAY(),J36)-B36))</f>
        <v/>
      </c>
      <c r="L36" s="11"/>
    </row>
    <row r="37" customFormat="false" ht="15" hidden="false" customHeight="false" outlineLevel="0" collapsed="false">
      <c r="A37" s="11"/>
      <c r="B37" s="21"/>
      <c r="C37" s="11"/>
      <c r="D37" s="11"/>
      <c r="E37" s="11"/>
      <c r="F37" s="11"/>
      <c r="G37" s="11"/>
      <c r="H37" s="11"/>
      <c r="I37" s="21"/>
      <c r="J37" s="21"/>
      <c r="K37" s="32" t="str">
        <f aca="true">IF(B37="","",MAX(0,IF(J37="",TODAY(),J37)-B37))</f>
        <v/>
      </c>
      <c r="L37" s="11"/>
    </row>
    <row r="38" customFormat="false" ht="15" hidden="false" customHeight="false" outlineLevel="0" collapsed="false">
      <c r="A38" s="11"/>
      <c r="B38" s="21"/>
      <c r="C38" s="11"/>
      <c r="D38" s="11"/>
      <c r="E38" s="11"/>
      <c r="F38" s="11"/>
      <c r="G38" s="11"/>
      <c r="H38" s="11"/>
      <c r="I38" s="21"/>
      <c r="J38" s="21"/>
      <c r="K38" s="32" t="str">
        <f aca="true">IF(B38="","",MAX(0,IF(J38="",TODAY(),J38)-B38))</f>
        <v/>
      </c>
      <c r="L38" s="11"/>
    </row>
    <row r="39" customFormat="false" ht="15" hidden="false" customHeight="false" outlineLevel="0" collapsed="false">
      <c r="A39" s="11"/>
      <c r="B39" s="21"/>
      <c r="C39" s="11"/>
      <c r="D39" s="11"/>
      <c r="E39" s="11"/>
      <c r="F39" s="11"/>
      <c r="G39" s="11"/>
      <c r="H39" s="11"/>
      <c r="I39" s="21"/>
      <c r="J39" s="21"/>
      <c r="K39" s="32" t="str">
        <f aca="true">IF(B39="","",MAX(0,IF(J39="",TODAY(),J39)-B39))</f>
        <v/>
      </c>
      <c r="L39" s="11"/>
    </row>
    <row r="40" customFormat="false" ht="15" hidden="false" customHeight="false" outlineLevel="0" collapsed="false">
      <c r="A40" s="11"/>
      <c r="B40" s="21"/>
      <c r="C40" s="11"/>
      <c r="D40" s="11"/>
      <c r="E40" s="11"/>
      <c r="F40" s="11"/>
      <c r="G40" s="11"/>
      <c r="H40" s="11"/>
      <c r="I40" s="21"/>
      <c r="J40" s="21"/>
      <c r="K40" s="32" t="str">
        <f aca="true">IF(B40="","",MAX(0,IF(J40="",TODAY(),J40)-B40))</f>
        <v/>
      </c>
      <c r="L40" s="11"/>
    </row>
    <row r="41" customFormat="false" ht="15" hidden="false" customHeight="false" outlineLevel="0" collapsed="false">
      <c r="A41" s="11"/>
      <c r="B41" s="21"/>
      <c r="C41" s="11"/>
      <c r="D41" s="11"/>
      <c r="E41" s="11"/>
      <c r="F41" s="11"/>
      <c r="G41" s="11"/>
      <c r="H41" s="11"/>
      <c r="I41" s="21"/>
      <c r="J41" s="21"/>
      <c r="K41" s="32" t="str">
        <f aca="true">IF(B41="","",MAX(0,IF(J41="",TODAY(),J41)-B41))</f>
        <v/>
      </c>
      <c r="L41" s="11"/>
    </row>
    <row r="42" customFormat="false" ht="15" hidden="false" customHeight="false" outlineLevel="0" collapsed="false">
      <c r="A42" s="11"/>
      <c r="B42" s="21"/>
      <c r="C42" s="11"/>
      <c r="D42" s="11"/>
      <c r="E42" s="11"/>
      <c r="F42" s="11"/>
      <c r="G42" s="11"/>
      <c r="H42" s="11"/>
      <c r="I42" s="21"/>
      <c r="J42" s="21"/>
      <c r="K42" s="32" t="str">
        <f aca="true">IF(B42="","",MAX(0,IF(J42="",TODAY(),J42)-B42))</f>
        <v/>
      </c>
      <c r="L42" s="11"/>
    </row>
    <row r="43" customFormat="false" ht="15" hidden="false" customHeight="false" outlineLevel="0" collapsed="false">
      <c r="A43" s="11"/>
      <c r="B43" s="21"/>
      <c r="C43" s="11"/>
      <c r="D43" s="11"/>
      <c r="E43" s="11"/>
      <c r="F43" s="11"/>
      <c r="G43" s="11"/>
      <c r="H43" s="11"/>
      <c r="I43" s="21"/>
      <c r="J43" s="21"/>
      <c r="K43" s="32" t="str">
        <f aca="true">IF(B43="","",MAX(0,IF(J43="",TODAY(),J43)-B43))</f>
        <v/>
      </c>
      <c r="L43" s="11"/>
    </row>
    <row r="44" customFormat="false" ht="15" hidden="false" customHeight="false" outlineLevel="0" collapsed="false">
      <c r="A44" s="11"/>
      <c r="B44" s="21"/>
      <c r="C44" s="11"/>
      <c r="D44" s="11"/>
      <c r="E44" s="11"/>
      <c r="F44" s="11"/>
      <c r="G44" s="11"/>
      <c r="H44" s="11"/>
      <c r="I44" s="21"/>
      <c r="J44" s="21"/>
      <c r="K44" s="32" t="str">
        <f aca="true">IF(B44="","",MAX(0,IF(J44="",TODAY(),J44)-B44))</f>
        <v/>
      </c>
      <c r="L44" s="11"/>
    </row>
    <row r="45" customFormat="false" ht="15" hidden="false" customHeight="false" outlineLevel="0" collapsed="false">
      <c r="A45" s="11"/>
      <c r="B45" s="21"/>
      <c r="C45" s="11"/>
      <c r="D45" s="11"/>
      <c r="E45" s="11"/>
      <c r="F45" s="11"/>
      <c r="G45" s="11"/>
      <c r="H45" s="11"/>
      <c r="I45" s="21"/>
      <c r="J45" s="21"/>
      <c r="K45" s="32" t="str">
        <f aca="true">IF(B45="","",MAX(0,IF(J45="",TODAY(),J45)-B45))</f>
        <v/>
      </c>
      <c r="L45" s="11"/>
    </row>
    <row r="46" customFormat="false" ht="15" hidden="false" customHeight="false" outlineLevel="0" collapsed="false">
      <c r="A46" s="11"/>
      <c r="B46" s="21"/>
      <c r="C46" s="11"/>
      <c r="D46" s="11"/>
      <c r="E46" s="11"/>
      <c r="F46" s="11"/>
      <c r="G46" s="11"/>
      <c r="H46" s="11"/>
      <c r="I46" s="21"/>
      <c r="J46" s="21"/>
      <c r="K46" s="32" t="str">
        <f aca="true">IF(B46="","",MAX(0,IF(J46="",TODAY(),J46)-B46))</f>
        <v/>
      </c>
      <c r="L46" s="11"/>
    </row>
    <row r="47" customFormat="false" ht="15" hidden="false" customHeight="false" outlineLevel="0" collapsed="false">
      <c r="A47" s="11"/>
      <c r="B47" s="21"/>
      <c r="C47" s="11"/>
      <c r="D47" s="11"/>
      <c r="E47" s="11"/>
      <c r="F47" s="11"/>
      <c r="G47" s="11"/>
      <c r="H47" s="11"/>
      <c r="I47" s="21"/>
      <c r="J47" s="21"/>
      <c r="K47" s="32" t="str">
        <f aca="true">IF(B47="","",MAX(0,IF(J47="",TODAY(),J47)-B47))</f>
        <v/>
      </c>
      <c r="L47" s="11"/>
    </row>
    <row r="48" customFormat="false" ht="15" hidden="false" customHeight="false" outlineLevel="0" collapsed="false">
      <c r="A48" s="11"/>
      <c r="B48" s="21"/>
      <c r="C48" s="11"/>
      <c r="D48" s="11"/>
      <c r="E48" s="11"/>
      <c r="F48" s="11"/>
      <c r="G48" s="11"/>
      <c r="H48" s="11"/>
      <c r="I48" s="21"/>
      <c r="J48" s="21"/>
      <c r="K48" s="32" t="str">
        <f aca="true">IF(B48="","",MAX(0,IF(J48="",TODAY(),J48)-B48))</f>
        <v/>
      </c>
      <c r="L48" s="11"/>
    </row>
    <row r="49" customFormat="false" ht="15" hidden="false" customHeight="false" outlineLevel="0" collapsed="false">
      <c r="A49" s="11"/>
      <c r="B49" s="21"/>
      <c r="C49" s="11"/>
      <c r="D49" s="11"/>
      <c r="E49" s="11"/>
      <c r="F49" s="11"/>
      <c r="G49" s="11"/>
      <c r="H49" s="11"/>
      <c r="I49" s="21"/>
      <c r="J49" s="21"/>
      <c r="K49" s="32" t="str">
        <f aca="true">IF(B49="","",MAX(0,IF(J49="",TODAY(),J49)-B49))</f>
        <v/>
      </c>
      <c r="L49" s="11"/>
    </row>
    <row r="50" customFormat="false" ht="15" hidden="false" customHeight="false" outlineLevel="0" collapsed="false">
      <c r="A50" s="11"/>
      <c r="B50" s="21"/>
      <c r="C50" s="11"/>
      <c r="D50" s="11"/>
      <c r="E50" s="11"/>
      <c r="F50" s="11"/>
      <c r="G50" s="11"/>
      <c r="H50" s="11"/>
      <c r="I50" s="21"/>
      <c r="J50" s="21"/>
      <c r="K50" s="32" t="str">
        <f aca="true">IF(B50="","",MAX(0,IF(J50="",TODAY(),J50)-B50))</f>
        <v/>
      </c>
      <c r="L50" s="11"/>
    </row>
    <row r="51" customFormat="false" ht="15" hidden="false" customHeight="false" outlineLevel="0" collapsed="false">
      <c r="A51" s="11"/>
      <c r="B51" s="21"/>
      <c r="C51" s="11"/>
      <c r="D51" s="11"/>
      <c r="E51" s="11"/>
      <c r="F51" s="11"/>
      <c r="G51" s="11"/>
      <c r="H51" s="11"/>
      <c r="I51" s="21"/>
      <c r="J51" s="21"/>
      <c r="K51" s="32" t="str">
        <f aca="true">IF(B51="","",MAX(0,IF(J51="",TODAY(),J51)-B51))</f>
        <v/>
      </c>
      <c r="L51" s="11"/>
    </row>
    <row r="52" customFormat="false" ht="15" hidden="false" customHeight="false" outlineLevel="0" collapsed="false">
      <c r="A52" s="11"/>
      <c r="B52" s="21"/>
      <c r="C52" s="11"/>
      <c r="D52" s="11"/>
      <c r="E52" s="11"/>
      <c r="F52" s="11"/>
      <c r="G52" s="11"/>
      <c r="H52" s="11"/>
      <c r="I52" s="21"/>
      <c r="J52" s="21"/>
      <c r="K52" s="32" t="str">
        <f aca="true">IF(B52="","",MAX(0,IF(J52="",TODAY(),J52)-B52))</f>
        <v/>
      </c>
      <c r="L52" s="11"/>
    </row>
    <row r="53" customFormat="false" ht="15" hidden="false" customHeight="false" outlineLevel="0" collapsed="false">
      <c r="A53" s="11"/>
      <c r="B53" s="21"/>
      <c r="C53" s="11"/>
      <c r="D53" s="11"/>
      <c r="E53" s="11"/>
      <c r="F53" s="11"/>
      <c r="G53" s="11"/>
      <c r="H53" s="11"/>
      <c r="I53" s="21"/>
      <c r="J53" s="21"/>
      <c r="K53" s="32" t="str">
        <f aca="true">IF(B53="","",MAX(0,IF(J53="",TODAY(),J53)-B53))</f>
        <v/>
      </c>
      <c r="L53" s="11"/>
    </row>
    <row r="54" customFormat="false" ht="15" hidden="false" customHeight="false" outlineLevel="0" collapsed="false">
      <c r="A54" s="11"/>
      <c r="B54" s="21"/>
      <c r="C54" s="11"/>
      <c r="D54" s="11"/>
      <c r="E54" s="11"/>
      <c r="F54" s="11"/>
      <c r="G54" s="11"/>
      <c r="H54" s="11"/>
      <c r="I54" s="21"/>
      <c r="J54" s="21"/>
      <c r="K54" s="32" t="str">
        <f aca="true">IF(B54="","",MAX(0,IF(J54="",TODAY(),J54)-B54))</f>
        <v/>
      </c>
      <c r="L54" s="11"/>
    </row>
    <row r="55" customFormat="false" ht="15" hidden="false" customHeight="false" outlineLevel="0" collapsed="false">
      <c r="A55" s="11"/>
      <c r="B55" s="21"/>
      <c r="C55" s="11"/>
      <c r="D55" s="11"/>
      <c r="E55" s="11"/>
      <c r="F55" s="11"/>
      <c r="G55" s="11"/>
      <c r="H55" s="11"/>
      <c r="I55" s="21"/>
      <c r="J55" s="21"/>
      <c r="K55" s="32" t="str">
        <f aca="true">IF(B55="","",MAX(0,IF(J55="",TODAY(),J55)-B55))</f>
        <v/>
      </c>
      <c r="L55" s="11"/>
    </row>
    <row r="56" customFormat="false" ht="15" hidden="false" customHeight="false" outlineLevel="0" collapsed="false">
      <c r="A56" s="11"/>
      <c r="B56" s="21"/>
      <c r="C56" s="11"/>
      <c r="D56" s="11"/>
      <c r="E56" s="11"/>
      <c r="F56" s="11"/>
      <c r="G56" s="11"/>
      <c r="H56" s="11"/>
      <c r="I56" s="21"/>
      <c r="J56" s="21"/>
      <c r="K56" s="32" t="str">
        <f aca="true">IF(B56="","",MAX(0,IF(J56="",TODAY(),J56)-B56))</f>
        <v/>
      </c>
      <c r="L56" s="11"/>
    </row>
    <row r="57" customFormat="false" ht="15" hidden="false" customHeight="false" outlineLevel="0" collapsed="false">
      <c r="A57" s="11"/>
      <c r="B57" s="21"/>
      <c r="C57" s="11"/>
      <c r="D57" s="11"/>
      <c r="E57" s="11"/>
      <c r="F57" s="11"/>
      <c r="G57" s="11"/>
      <c r="H57" s="11"/>
      <c r="I57" s="21"/>
      <c r="J57" s="21"/>
      <c r="K57" s="32" t="str">
        <f aca="true">IF(B57="","",MAX(0,IF(J57="",TODAY(),J57)-B57))</f>
        <v/>
      </c>
      <c r="L57" s="11"/>
    </row>
    <row r="58" customFormat="false" ht="15" hidden="false" customHeight="false" outlineLevel="0" collapsed="false">
      <c r="A58" s="11"/>
      <c r="B58" s="21"/>
      <c r="C58" s="11"/>
      <c r="D58" s="11"/>
      <c r="E58" s="11"/>
      <c r="F58" s="11"/>
      <c r="G58" s="11"/>
      <c r="H58" s="11"/>
      <c r="I58" s="21"/>
      <c r="J58" s="21"/>
      <c r="K58" s="32" t="str">
        <f aca="true">IF(B58="","",MAX(0,IF(J58="",TODAY(),J58)-B58))</f>
        <v/>
      </c>
      <c r="L58" s="11"/>
    </row>
    <row r="59" customFormat="false" ht="15" hidden="false" customHeight="false" outlineLevel="0" collapsed="false">
      <c r="A59" s="11"/>
      <c r="B59" s="21"/>
      <c r="C59" s="11"/>
      <c r="D59" s="11"/>
      <c r="E59" s="11"/>
      <c r="F59" s="11"/>
      <c r="G59" s="11"/>
      <c r="H59" s="11"/>
      <c r="I59" s="21"/>
      <c r="J59" s="21"/>
      <c r="K59" s="32" t="str">
        <f aca="true">IF(B59="","",MAX(0,IF(J59="",TODAY(),J59)-B59))</f>
        <v/>
      </c>
      <c r="L59" s="11"/>
    </row>
    <row r="60" customFormat="false" ht="15" hidden="false" customHeight="false" outlineLevel="0" collapsed="false">
      <c r="A60" s="11"/>
      <c r="B60" s="21"/>
      <c r="C60" s="11"/>
      <c r="D60" s="11"/>
      <c r="E60" s="11"/>
      <c r="F60" s="11"/>
      <c r="G60" s="11"/>
      <c r="H60" s="11"/>
      <c r="I60" s="21"/>
      <c r="J60" s="21"/>
      <c r="K60" s="32" t="str">
        <f aca="true">IF(B60="","",MAX(0,IF(J60="",TODAY(),J60)-B60))</f>
        <v/>
      </c>
      <c r="L60" s="11"/>
    </row>
    <row r="61" customFormat="false" ht="15" hidden="false" customHeight="false" outlineLevel="0" collapsed="false">
      <c r="A61" s="11"/>
      <c r="B61" s="21"/>
      <c r="C61" s="11"/>
      <c r="D61" s="11"/>
      <c r="E61" s="11"/>
      <c r="F61" s="11"/>
      <c r="G61" s="11"/>
      <c r="H61" s="11"/>
      <c r="I61" s="21"/>
      <c r="J61" s="21"/>
      <c r="K61" s="32" t="str">
        <f aca="true">IF(B61="","",MAX(0,IF(J61="",TODAY(),J61)-B61))</f>
        <v/>
      </c>
      <c r="L61" s="11"/>
    </row>
    <row r="62" customFormat="false" ht="15" hidden="false" customHeight="false" outlineLevel="0" collapsed="false">
      <c r="A62" s="11"/>
      <c r="B62" s="21"/>
      <c r="C62" s="11"/>
      <c r="D62" s="11"/>
      <c r="E62" s="11"/>
      <c r="F62" s="11"/>
      <c r="G62" s="11"/>
      <c r="H62" s="11"/>
      <c r="I62" s="21"/>
      <c r="J62" s="21"/>
      <c r="K62" s="32" t="str">
        <f aca="true">IF(B62="","",MAX(0,IF(J62="",TODAY(),J62)-B62))</f>
        <v/>
      </c>
      <c r="L62" s="11"/>
    </row>
    <row r="63" customFormat="false" ht="15" hidden="false" customHeight="false" outlineLevel="0" collapsed="false">
      <c r="A63" s="11"/>
      <c r="B63" s="21"/>
      <c r="C63" s="11"/>
      <c r="D63" s="11"/>
      <c r="E63" s="11"/>
      <c r="F63" s="11"/>
      <c r="G63" s="11"/>
      <c r="H63" s="11"/>
      <c r="I63" s="21"/>
      <c r="J63" s="21"/>
      <c r="K63" s="32" t="str">
        <f aca="true">IF(B63="","",MAX(0,IF(J63="",TODAY(),J63)-B63))</f>
        <v/>
      </c>
      <c r="L63" s="11"/>
    </row>
    <row r="64" customFormat="false" ht="15" hidden="false" customHeight="false" outlineLevel="0" collapsed="false">
      <c r="A64" s="11"/>
      <c r="B64" s="21"/>
      <c r="C64" s="11"/>
      <c r="D64" s="11"/>
      <c r="E64" s="11"/>
      <c r="F64" s="11"/>
      <c r="G64" s="11"/>
      <c r="H64" s="11"/>
      <c r="I64" s="21"/>
      <c r="J64" s="21"/>
      <c r="K64" s="32" t="str">
        <f aca="true">IF(B64="","",MAX(0,IF(J64="",TODAY(),J64)-B64))</f>
        <v/>
      </c>
      <c r="L64" s="11"/>
    </row>
    <row r="65" customFormat="false" ht="15" hidden="false" customHeight="false" outlineLevel="0" collapsed="false">
      <c r="A65" s="11"/>
      <c r="B65" s="21"/>
      <c r="C65" s="11"/>
      <c r="D65" s="11"/>
      <c r="E65" s="11"/>
      <c r="F65" s="11"/>
      <c r="G65" s="11"/>
      <c r="H65" s="11"/>
      <c r="I65" s="21"/>
      <c r="J65" s="21"/>
      <c r="K65" s="32" t="str">
        <f aca="true">IF(B65="","",MAX(0,IF(J65="",TODAY(),J65)-B65))</f>
        <v/>
      </c>
      <c r="L65" s="11"/>
    </row>
    <row r="66" customFormat="false" ht="15" hidden="false" customHeight="false" outlineLevel="0" collapsed="false">
      <c r="A66" s="11"/>
      <c r="B66" s="21"/>
      <c r="C66" s="11"/>
      <c r="D66" s="11"/>
      <c r="E66" s="11"/>
      <c r="F66" s="11"/>
      <c r="G66" s="11"/>
      <c r="H66" s="11"/>
      <c r="I66" s="21"/>
      <c r="J66" s="21"/>
      <c r="K66" s="32" t="str">
        <f aca="true">IF(B66="","",MAX(0,IF(J66="",TODAY(),J66)-B66))</f>
        <v/>
      </c>
      <c r="L66" s="11"/>
    </row>
    <row r="68" customFormat="false" ht="15" hidden="false" customHeight="false" outlineLevel="0" collapsed="false">
      <c r="D68" s="29" t="s">
        <v>256</v>
      </c>
      <c r="E68" s="19" t="n">
        <f aca="false">COUNTA(A6:A66)-COUNTIF(H6:H66,"Resolved")-COUNTIF(H6:H66,"Closed")</f>
        <v>1</v>
      </c>
    </row>
    <row r="69" customFormat="false" ht="15" hidden="false" customHeight="false" outlineLevel="0" collapsed="false">
      <c r="D69" s="29" t="s">
        <v>257</v>
      </c>
      <c r="E69" s="19" t="n">
        <f aca="false">COUNTIFS(F6:F66,"P1",H6:H66,"&lt;&gt;Resolved",H6:H66,"&lt;&gt;Closed")</f>
        <v>0</v>
      </c>
    </row>
    <row r="70" customFormat="false" ht="15" hidden="false" customHeight="false" outlineLevel="0" collapsed="false">
      <c r="D70" s="29" t="s">
        <v>258</v>
      </c>
      <c r="E70" s="19" t="n">
        <f aca="false">COUNTIFS(F6:F66,"P2",H6:H66,"&lt;&gt;Resolved",H6:H66,"&lt;&gt;Closed")</f>
        <v>1</v>
      </c>
    </row>
  </sheetData>
  <autoFilter ref="A5:L66"/>
  <conditionalFormatting sqref="F6:F66">
    <cfRule type="cellIs" priority="2" operator="equal" aboveAverage="0" equalAverage="0" bottom="0" percent="0" rank="0" text="" dxfId="5">
      <formula>"P1"</formula>
    </cfRule>
  </conditionalFormatting>
  <dataValidations count="3">
    <dataValidation allowBlank="true" errorStyle="stop" operator="between" showDropDown="false" showErrorMessage="false" showInputMessage="false" sqref="F6:F66" type="list">
      <formula1>"P1,P2,P3,P4"</formula1>
      <formula2>0</formula2>
    </dataValidation>
    <dataValidation allowBlank="true" errorStyle="stop" operator="between" showDropDown="false" showErrorMessage="false" showInputMessage="false" sqref="H6:H66" type="list">
      <formula1>"Open,In progress,Waiting,Resolved,Closed"</formula1>
      <formula2>0</formula2>
    </dataValidation>
    <dataValidation allowBlank="true" errorStyle="stop" operator="between" showDropDown="false" showErrorMessage="false" showInputMessage="false" sqref="D6:D66" type="list">
      <formula1>"Planning,Production,Master data,Procurement,Inventory,Integration,Authorisations,Reporting,Other"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2026-10-12T18:23:01Z</dcterms:created>
  <dc:creator>openpyxl</dc:creator>
  <dc:description/>
  <dc:language>en-US</dc:language>
  <cp:lastModifiedBy/>
  <dcterms:modified xsi:type="dcterms:W3CDTF">2026-10-12T18:23:01Z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